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atchaya\Desktop\กรอบอัตรากำลังพล\"/>
    </mc:Choice>
  </mc:AlternateContent>
  <xr:revisionPtr revIDLastSave="0" documentId="13_ncr:1_{87DDEE81-E2CB-4AD3-9921-788571C9BE5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คำนวนให้" sheetId="1" r:id="rId1"/>
    <sheet name="Task1" sheetId="2" r:id="rId2"/>
    <sheet name="Task2" sheetId="5" r:id="rId3"/>
    <sheet name="Task3" sheetId="6" r:id="rId4"/>
    <sheet name="Task4" sheetId="7" r:id="rId5"/>
    <sheet name="Task5" sheetId="4" r:id="rId6"/>
    <sheet name="Task6" sheetId="9" r:id="rId7"/>
    <sheet name="Task7" sheetId="11" r:id="rId8"/>
    <sheet name="Task8" sheetId="10" r:id="rId9"/>
    <sheet name="Task9" sheetId="20" r:id="rId10"/>
    <sheet name="Task10" sheetId="19" r:id="rId11"/>
    <sheet name="Task11" sheetId="21" r:id="rId12"/>
    <sheet name="Task12" sheetId="12" r:id="rId13"/>
    <sheet name="Task13" sheetId="13" r:id="rId14"/>
    <sheet name="Task14" sheetId="15" r:id="rId15"/>
    <sheet name="Task15" sheetId="16" r:id="rId16"/>
    <sheet name="Task16" sheetId="17" r:id="rId17"/>
    <sheet name="Task17" sheetId="18" r:id="rId18"/>
    <sheet name="Task18" sheetId="14" r:id="rId19"/>
    <sheet name="Task19" sheetId="8" r:id="rId20"/>
    <sheet name="Task20" sheetId="3" r:id="rId21"/>
    <sheet name="Task21" sheetId="22" r:id="rId22"/>
    <sheet name="Task22" sheetId="23" r:id="rId23"/>
    <sheet name="Task23" sheetId="24" r:id="rId24"/>
    <sheet name="Task24" sheetId="25" r:id="rId25"/>
    <sheet name="Task25" sheetId="26" r:id="rId26"/>
    <sheet name="Task26" sheetId="27" r:id="rId27"/>
    <sheet name="Task27" sheetId="28" r:id="rId28"/>
    <sheet name="Task28" sheetId="29" r:id="rId29"/>
    <sheet name="Task29" sheetId="30" r:id="rId30"/>
    <sheet name="Task30" sheetId="31" r:id="rId31"/>
  </sheets>
  <externalReferences>
    <externalReference r:id="rId32"/>
    <externalReference r:id="rId33"/>
  </externalReferences>
  <definedNames>
    <definedName name="_xlnm.Print_Area" localSheetId="0">คำนวนให้!$A$1:$P$22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7" l="1"/>
  <c r="G21" i="1"/>
  <c r="G20" i="1"/>
  <c r="G19" i="1"/>
  <c r="G18" i="1"/>
  <c r="J19" i="16"/>
  <c r="H19" i="16"/>
  <c r="F19" i="16"/>
  <c r="D19" i="16"/>
  <c r="G3" i="16"/>
  <c r="F2" i="16"/>
  <c r="J19" i="15"/>
  <c r="H19" i="15"/>
  <c r="F19" i="15"/>
  <c r="D19" i="15"/>
  <c r="G3" i="15"/>
  <c r="F2" i="15"/>
  <c r="J19" i="13"/>
  <c r="H19" i="13"/>
  <c r="F19" i="13"/>
  <c r="D19" i="13"/>
  <c r="G3" i="13"/>
  <c r="F2" i="13"/>
  <c r="J19" i="12"/>
  <c r="H19" i="12"/>
  <c r="F19" i="12"/>
  <c r="D19" i="12"/>
  <c r="G3" i="12"/>
  <c r="F2" i="12"/>
  <c r="M6" i="1" l="1"/>
  <c r="K6" i="1"/>
  <c r="I6" i="1"/>
  <c r="G6" i="1"/>
  <c r="P6" i="1" s="1"/>
  <c r="J19" i="20"/>
  <c r="H19" i="20"/>
  <c r="F19" i="20"/>
  <c r="D19" i="20"/>
  <c r="G3" i="20"/>
  <c r="F2" i="20"/>
  <c r="J19" i="21"/>
  <c r="H19" i="21"/>
  <c r="F19" i="21"/>
  <c r="D19" i="21"/>
  <c r="G3" i="21"/>
  <c r="F2" i="21"/>
  <c r="J19" i="19"/>
  <c r="H19" i="19"/>
  <c r="F19" i="19"/>
  <c r="D19" i="19"/>
  <c r="G3" i="19"/>
  <c r="F2" i="19"/>
  <c r="J19" i="10"/>
  <c r="H19" i="10"/>
  <c r="F19" i="10"/>
  <c r="D19" i="10"/>
  <c r="G3" i="10"/>
  <c r="F2" i="10"/>
  <c r="J19" i="11"/>
  <c r="H19" i="11"/>
  <c r="F19" i="11"/>
  <c r="D19" i="11"/>
  <c r="J6" i="1" l="1"/>
  <c r="L6" i="1"/>
  <c r="N6" i="1"/>
  <c r="G3" i="31"/>
  <c r="G3" i="30"/>
  <c r="G3" i="29"/>
  <c r="G3" i="28"/>
  <c r="G3" i="27"/>
  <c r="G3" i="26"/>
  <c r="G3" i="25"/>
  <c r="G3" i="24"/>
  <c r="G3" i="23"/>
  <c r="G3" i="22"/>
  <c r="G3" i="3"/>
  <c r="J19" i="31"/>
  <c r="H19" i="31"/>
  <c r="F19" i="31"/>
  <c r="D19" i="31"/>
  <c r="F2" i="31"/>
  <c r="J19" i="30"/>
  <c r="H19" i="30"/>
  <c r="F19" i="30"/>
  <c r="D19" i="30"/>
  <c r="F2" i="30"/>
  <c r="J19" i="29"/>
  <c r="H19" i="29"/>
  <c r="F19" i="29"/>
  <c r="D19" i="29"/>
  <c r="F2" i="29"/>
  <c r="J19" i="28"/>
  <c r="H19" i="28"/>
  <c r="F19" i="28"/>
  <c r="D19" i="28"/>
  <c r="F2" i="28"/>
  <c r="J19" i="27"/>
  <c r="H19" i="27"/>
  <c r="F19" i="27"/>
  <c r="D19" i="27"/>
  <c r="F2" i="27"/>
  <c r="J19" i="26"/>
  <c r="H19" i="26"/>
  <c r="F19" i="26"/>
  <c r="D19" i="26"/>
  <c r="F2" i="26"/>
  <c r="J19" i="25"/>
  <c r="H19" i="25"/>
  <c r="F19" i="25"/>
  <c r="D19" i="25"/>
  <c r="F2" i="25"/>
  <c r="J19" i="24"/>
  <c r="H19" i="24"/>
  <c r="F19" i="24"/>
  <c r="D19" i="24"/>
  <c r="F2" i="24"/>
  <c r="J19" i="23"/>
  <c r="H19" i="23"/>
  <c r="F19" i="23"/>
  <c r="D19" i="23"/>
  <c r="F2" i="23"/>
  <c r="J19" i="22"/>
  <c r="H19" i="22"/>
  <c r="F19" i="22"/>
  <c r="D19" i="22"/>
  <c r="G3" i="2"/>
  <c r="G3" i="8"/>
  <c r="G3" i="5"/>
  <c r="G3" i="14"/>
  <c r="G3" i="18"/>
  <c r="G3" i="17"/>
  <c r="G3" i="9"/>
  <c r="G3" i="4"/>
  <c r="G3" i="7"/>
  <c r="G3" i="6"/>
  <c r="I17" i="1"/>
  <c r="I21" i="1"/>
  <c r="J19" i="3"/>
  <c r="H19" i="3"/>
  <c r="F19" i="3"/>
  <c r="D19" i="3"/>
  <c r="F2" i="3"/>
  <c r="J19" i="8"/>
  <c r="H19" i="8"/>
  <c r="F19" i="8"/>
  <c r="D19" i="8"/>
  <c r="F2" i="8"/>
  <c r="J19" i="14"/>
  <c r="H19" i="14"/>
  <c r="F19" i="14"/>
  <c r="D19" i="14"/>
  <c r="F2" i="14"/>
  <c r="J19" i="18"/>
  <c r="H19" i="18"/>
  <c r="F19" i="18"/>
  <c r="D19" i="18"/>
  <c r="F2" i="18"/>
  <c r="J19" i="17"/>
  <c r="H19" i="17"/>
  <c r="F19" i="17"/>
  <c r="D19" i="17"/>
  <c r="F2" i="17"/>
  <c r="O21" i="1"/>
  <c r="M21" i="1"/>
  <c r="K21" i="1"/>
  <c r="L21" i="1" s="1"/>
  <c r="O20" i="1"/>
  <c r="M20" i="1"/>
  <c r="K20" i="1"/>
  <c r="L20" i="1" s="1"/>
  <c r="I20" i="1"/>
  <c r="O19" i="1"/>
  <c r="M19" i="1"/>
  <c r="K19" i="1"/>
  <c r="L19" i="1" s="1"/>
  <c r="I19" i="1"/>
  <c r="O18" i="1"/>
  <c r="M18" i="1"/>
  <c r="K18" i="1"/>
  <c r="L18" i="1" s="1"/>
  <c r="I18" i="1"/>
  <c r="O17" i="1"/>
  <c r="M17" i="1"/>
  <c r="K17" i="1"/>
  <c r="O16" i="1"/>
  <c r="M16" i="1"/>
  <c r="K16" i="1"/>
  <c r="I16" i="1"/>
  <c r="O15" i="1"/>
  <c r="M15" i="1"/>
  <c r="K15" i="1"/>
  <c r="I15" i="1"/>
  <c r="O14" i="1"/>
  <c r="M14" i="1"/>
  <c r="K14" i="1"/>
  <c r="I14" i="1"/>
  <c r="O13" i="1"/>
  <c r="M13" i="1"/>
  <c r="K13" i="1"/>
  <c r="I13" i="1"/>
  <c r="J19" i="9"/>
  <c r="O12" i="1" s="1"/>
  <c r="H19" i="9"/>
  <c r="M12" i="1" s="1"/>
  <c r="F19" i="9"/>
  <c r="K12" i="1" s="1"/>
  <c r="D19" i="9"/>
  <c r="I12" i="1" s="1"/>
  <c r="F2" i="9"/>
  <c r="J19" i="4"/>
  <c r="O11" i="1" s="1"/>
  <c r="H19" i="4"/>
  <c r="M11" i="1" s="1"/>
  <c r="F19" i="4"/>
  <c r="K11" i="1" s="1"/>
  <c r="D19" i="4"/>
  <c r="I11" i="1" s="1"/>
  <c r="F2" i="4"/>
  <c r="J19" i="7"/>
  <c r="O10" i="1" s="1"/>
  <c r="H19" i="7"/>
  <c r="M10" i="1" s="1"/>
  <c r="F19" i="7"/>
  <c r="K10" i="1" s="1"/>
  <c r="D19" i="7"/>
  <c r="I10" i="1" s="1"/>
  <c r="J19" i="6"/>
  <c r="O9" i="1" s="1"/>
  <c r="H19" i="6"/>
  <c r="M9" i="1" s="1"/>
  <c r="F19" i="6"/>
  <c r="K9" i="1" s="1"/>
  <c r="D19" i="6"/>
  <c r="I9" i="1" s="1"/>
  <c r="F2" i="6"/>
  <c r="J19" i="5"/>
  <c r="O8" i="1" s="1"/>
  <c r="H19" i="5"/>
  <c r="M8" i="1" s="1"/>
  <c r="F19" i="5"/>
  <c r="K8" i="1" s="1"/>
  <c r="D19" i="5"/>
  <c r="I8" i="1" s="1"/>
  <c r="F2" i="5"/>
  <c r="J19" i="2"/>
  <c r="O7" i="1" s="1"/>
  <c r="H19" i="2"/>
  <c r="M7" i="1" s="1"/>
  <c r="F19" i="2"/>
  <c r="K7" i="1" s="1"/>
  <c r="D19" i="2"/>
  <c r="I7" i="1" s="1"/>
  <c r="F2" i="2"/>
  <c r="G17" i="1"/>
  <c r="G16" i="1"/>
  <c r="L16" i="1" s="1"/>
  <c r="G15" i="1"/>
  <c r="G14" i="1"/>
  <c r="G13" i="1"/>
  <c r="G12" i="1"/>
  <c r="G11" i="1"/>
  <c r="G10" i="1"/>
  <c r="G9" i="1"/>
  <c r="G8" i="1"/>
  <c r="G7" i="1"/>
  <c r="L15" i="1" l="1"/>
  <c r="L14" i="1"/>
  <c r="L17" i="1"/>
  <c r="N7" i="1"/>
  <c r="J21" i="1"/>
  <c r="J17" i="1"/>
  <c r="N11" i="1"/>
  <c r="N15" i="1"/>
  <c r="N19" i="1"/>
  <c r="N13" i="1"/>
  <c r="N17" i="1"/>
  <c r="N21" i="1"/>
  <c r="J9" i="1"/>
  <c r="N9" i="1"/>
  <c r="J19" i="1"/>
  <c r="J15" i="1"/>
  <c r="J13" i="1"/>
  <c r="L13" i="1"/>
  <c r="L11" i="1"/>
  <c r="J11" i="1"/>
  <c r="L9" i="1"/>
  <c r="L7" i="1"/>
  <c r="P8" i="1"/>
  <c r="P10" i="1"/>
  <c r="P12" i="1"/>
  <c r="P14" i="1"/>
  <c r="P16" i="1"/>
  <c r="P18" i="1"/>
  <c r="P20" i="1"/>
  <c r="J7" i="1"/>
  <c r="N8" i="1"/>
  <c r="N10" i="1"/>
  <c r="N12" i="1"/>
  <c r="N14" i="1"/>
  <c r="N16" i="1"/>
  <c r="N18" i="1"/>
  <c r="N20" i="1"/>
  <c r="P7" i="1"/>
  <c r="P9" i="1"/>
  <c r="P11" i="1"/>
  <c r="P13" i="1"/>
  <c r="P15" i="1"/>
  <c r="P17" i="1"/>
  <c r="P19" i="1"/>
  <c r="P21" i="1"/>
  <c r="J8" i="1"/>
  <c r="J10" i="1"/>
  <c r="J12" i="1"/>
  <c r="J14" i="1"/>
  <c r="J16" i="1"/>
  <c r="J18" i="1"/>
  <c r="J20" i="1"/>
  <c r="L8" i="1"/>
  <c r="L10" i="1"/>
  <c r="L12" i="1"/>
  <c r="P22" i="1" l="1"/>
  <c r="N22" i="1"/>
  <c r="J22" i="1"/>
  <c r="L22" i="1"/>
</calcChain>
</file>

<file path=xl/sharedStrings.xml><?xml version="1.0" encoding="utf-8"?>
<sst xmlns="http://schemas.openxmlformats.org/spreadsheetml/2006/main" count="697" uniqueCount="129">
  <si>
    <t>การทบทวนกรอบอัตรากำลังพลปัจจุบันใน ๑ ปีงบประมาณ</t>
  </si>
  <si>
    <t xml:space="preserve">ลำดับที่ </t>
  </si>
  <si>
    <t>ค่าเฉลี่ย</t>
  </si>
  <si>
    <t>หน่วย</t>
  </si>
  <si>
    <t>ผบช.</t>
  </si>
  <si>
    <t>DS หรือ อาจารย์</t>
  </si>
  <si>
    <t>สัญญาบัตร</t>
  </si>
  <si>
    <t>เวลา (นาที)</t>
  </si>
  <si>
    <t>อัตรากำลัง/ปี</t>
  </si>
  <si>
    <t>น.สนับสนุน</t>
  </si>
  <si>
    <t>ประทวน</t>
  </si>
  <si>
    <t>น.ส่วนสนับสนุน</t>
  </si>
  <si>
    <t>ครูฝึก</t>
  </si>
  <si>
    <t>ป.ส่วนสนับสนุน</t>
  </si>
  <si>
    <t>กระบวนงาน (Task)</t>
  </si>
  <si>
    <t xml:space="preserve">  </t>
  </si>
  <si>
    <t>อัตรากำลัง      DS</t>
  </si>
  <si>
    <t>ป.สนับสนุน</t>
  </si>
  <si>
    <t>ข้อมูลเวลาในการคำนวณกรอบอัตรากำลังพล</t>
  </si>
  <si>
    <t xml:space="preserve">ขั้นตอนที่ </t>
  </si>
  <si>
    <t>การปฏิบัติ</t>
  </si>
  <si>
    <t>หมายเหตุ : Task ของ DS คำนาณโดย (๒ คน/สัมมนา x  จำนวนสัมมนา) x  เวลา</t>
  </si>
  <si>
    <t>กระบวนงานที่หน่วยรับผิดชอบ ลำดับที่</t>
  </si>
  <si>
    <t>ชื่องาน</t>
  </si>
  <si>
    <t>ผวช.กวช.สบศ.บก.ยศ.ทอ.</t>
  </si>
  <si>
    <t>แจ้งการปรับปรุงหลักสูตรการศึกษาใน ยศ.ทอ.</t>
  </si>
  <si>
    <t>ตรวจสอบหลักสูตรของสถาบันการศึกษาใน ยศ.ทอ.ที่อนุมัติไว้เกิน ๓ ปี</t>
  </si>
  <si>
    <t>จัดทำหนังสือการปรับปรุงหลักสูตรการศึกษาในสถานศึกษา ยศ.ทอ.เพื่อให้ รอง จก.ยศ.ทอ.(รับคำสั่ง จก.ยศ.ทอ.) อนุมัติให้หน่วยที่รับผิดชอบ หลักสูตรการศึกษาใน ยศ.ทอ.ปฏิบัติตามระเบียบ ทอ.ว่าด้วยการศึกษาภายในประเทศ พ.ศ.๒๕๕๒ โดยจะต้องปรับปรุงแก้ไขหลักสูตรอยู่ตลอดเวลาหรืออย่างน้อยทุกรอบการศึกษา ๓ ปี  หากใช้หลักสูตรเดิมขอให้ยืนยันการใช้หลักสูตร</t>
  </si>
  <si>
    <t>ส่งหนังสือการปรับปรุงหลักสูตรการศึกษาในสถานศึกษา ยศ.ทอ. ที่ได้อนุมัติแล้ว โดย หน.ผวช.กวช.สบศ.บก.ยศ.ทอ. สำเนาถูกต้อง ธุรการ สบศ.บก.ยศ.ทอ.ส่งหนังสือ ฯ ถึงสถาบันการศึกษาใน ยศ.ทอ.โดยผ่านทางระบบสารบรรณอิเล็กทรอนิกส์</t>
  </si>
  <si>
    <t>ลงทะเบียนรับหนังสือที่สถาบันการศึกษาใน ยศ.ทอ.ขอปรับปรุงหลักสูตรหรือยืนยันการใช้หลักสูตรเดิมเพื่อดำเนินการเข้า     คณก.การศึกษา สบศ.บก.ยศ.ทอ.ต่อไป</t>
  </si>
  <si>
    <t>การพัฒนาหลักสูตรการศึกษาใน ยศ.ทอ.</t>
  </si>
  <si>
    <t>ลงทะเบียนรับหนังสือ ขอยืนยันใช้หลักสูตรเดิม</t>
  </si>
  <si>
    <t xml:space="preserve">จัดเตรียมการประชุม และจัดประชุม คณก.การศึกษา สบศ.ฯ </t>
  </si>
  <si>
    <t>ตรวจสอบหลักสูตรเดิม ประกอบกับข้อมูลการประเมินหลักสูตร</t>
  </si>
  <si>
    <r>
      <t xml:space="preserve">จัดเตรียมการประชุม และจัดประชุม </t>
    </r>
    <r>
      <rPr>
        <sz val="12"/>
        <color theme="1"/>
        <rFont val="TH SarabunPSK"/>
        <family val="2"/>
      </rPr>
      <t>คณก.พัฒนาหลักสูตรการศึกษาของ ยศ.ทอ.</t>
    </r>
    <r>
      <rPr>
        <sz val="13"/>
        <color theme="1"/>
        <rFont val="TH SarabunPSK"/>
        <family val="2"/>
      </rPr>
      <t xml:space="preserve">และคณะทำงานพิจารณากลั่นกรองหลักสูตร ฯ </t>
    </r>
  </si>
  <si>
    <t xml:space="preserve">สรุปการประชุม คณก.พัฒนาหลักสูตรการศึกษาของ ยศ.ทอ.และคณะทำงานพิจารณากลั่นกรองหลักสูตร ฯ </t>
  </si>
  <si>
    <t>ตรวจสอบโดยพิจารณาข้อมูลจากการประเมินหลักสูตรและข้อมูลที่เกี่ยวข้องกับการปรับปรุงหลักสูตร</t>
  </si>
  <si>
    <t>ลงทะเบียนรับหนังสือ ขอปรับปรุงหลักสูตรของสถานศึกษา ยศ.ทอ.</t>
  </si>
  <si>
    <t xml:space="preserve">จัดทำหนังสือยืนยันการใช้หลักสูตรเดิมพร้อมแนบสรุปประชุม  แจ้งให้ กพ.ทอ.ทราบ </t>
  </si>
  <si>
    <t xml:space="preserve">การกลั่นกรองหลักสูตรการศึกษาของ ทอ. </t>
  </si>
  <si>
    <t xml:space="preserve">ลงทะเบียนรับหนังสือ กพ.ทอ.ขออนุมัติใช้หลักสูตร ฯ  </t>
  </si>
  <si>
    <t xml:space="preserve">ตรวจสอบความถูกต้องตามอนุมัติกำหนดรูปแบบการจัดทำหลักสูตรการศึกษาในระบบการศึกษาของ ทอ.ปี ๕๖ </t>
  </si>
  <si>
    <t xml:space="preserve">จัดเตรียมการประชุม และจัดประชุม คณะทำงาน ฯ  </t>
  </si>
  <si>
    <t>ประสานการแก้ไขให้เป็นไปตามมติและข้อเสนอแนะในที่ประชุม</t>
  </si>
  <si>
    <t xml:space="preserve">จัดเตรียมการประชุม และจัดประชุม คณอก. ฯ </t>
  </si>
  <si>
    <t>สรุปประชุมและประสานการแก้ไขให้เป็นไปตามมติและข้อเสนอแนะในที่ประชุม</t>
  </si>
  <si>
    <t>จัดทำหนังสือเรียน จก.กพ.ทอ.เพื่อขออนุมัติใช้หลักสูตร</t>
  </si>
  <si>
    <t>ลงทะเบียนรับหนังสือจาก กพ.ทอ.เป็นหนังสือที่หลักสูตรได้รับการอนุมัติใช้</t>
  </si>
  <si>
    <t>บันทึกนำเรียนผู้บังคับบัญชา</t>
  </si>
  <si>
    <t>ลงทะเบียนรับหนังสือ จากสถาบันการศึกษาใน ยศ.ทอ.ที่ขอปรับปรุงระเบียบ ทอ.ว่าด้วยการศึกษา ฯ</t>
  </si>
  <si>
    <t>ตรวจสอบความถูกต้องของรูปแบบ ตัวอักษร ความสอดคล้องเชื่อมโยงของเนื้อหาสาระ เป็นไปตามนโยบาย หลักเกณฑ์ต่าง ๆ    ของ ทอ.และไม่ขัดแย้งกับระเบียบอื่น ๆ รวมทั้งตรวจสอบตารางเปรียบเทียบระเบียบเก่ากับระเบียบใหม่  ตลอดจนเชิญผู้แทนมาชี้แจงเกี่ยวกับการปรับปรุงระเบียบ</t>
  </si>
  <si>
    <t xml:space="preserve">จัดเตรียมการประชุม และจัดประชุม  คณก.ฯ </t>
  </si>
  <si>
    <t>สรุปประชุมและประสานการแก้ไขให้เป็นไปตามมติและข้อเสนอแนะในที่ประชุม ทั้งระเบียบ ทอ.ฯ และตารางเปรียบเทียบระเบียบเก่ากับระเบียบใหม่ เพื่อจัดเตรียม ระเบียบ ทอ.ฯ และข้อมูลการนำเสนอก่อนเข้าประชุม คณก.การศึกษา ยศ.ทอ.</t>
  </si>
  <si>
    <t xml:space="preserve">จัดเตรียมการประชุม และจัดประชุม คณก.ฯ โดยมี รอง จก.ยศ.ทอ. เป็นประธานการประชุม </t>
  </si>
  <si>
    <t>สรุปประชุมและประสานการแก้ไข ให้เป็นไปตามมติและข้อเสนอแนะในที่ประชุม ทั้งระเบียบ ทอ.ฯ และตารางเปรียบเทียบระเบียบเก่ากับระเบียบใหม่</t>
  </si>
  <si>
    <t>จัดทำหนังสือเรียน จก.กพ.ทอ.เพื่อขออนุมัติใช้ระเบียบ ทอ.ฯ   โดยแนบระเบียบฉบับปรับปรุงพร้อมตารางเปรียบเทียบระเบียบเก่ากับระเบียบใหม่</t>
  </si>
  <si>
    <t>ลงทะเบียนรับ ระเบียบ ทอ.ฯ ที่ได้รับอนุมัติแล้ว</t>
  </si>
  <si>
    <t xml:space="preserve">บันทึกนำเรียนผู้บังคับบัญชา </t>
  </si>
  <si>
    <t>สำเนาถูกต้องนำเรียนให้หัวหน้าหน่วยจัดการศึกษาทราบเพื่อถือปฏิบัติต่อไป</t>
  </si>
  <si>
    <t>การปรับปรุงเอกสารประกอบการบรรยายของ ยศ.ทอ.</t>
  </si>
  <si>
    <t>ลงทะเบียนรับหนังสือ จากสถาบันการศึกษา ยศ.ทอ.ที่ดำเนินการปรับปรุงเอกสารประกอบการบรรยาย</t>
  </si>
  <si>
    <t>ตรวจสอบและประสานการปรับปรุงเอกสารประกอบการบรรยายให้สอดคล้องกับการปรับปรุงหลักสูตร</t>
  </si>
  <si>
    <t>จัดทำหนังสือประสานสายวิทยาการที่เกี่ยวข้องกับการปรับปรุงเนื้อหาวิชาของเอกสารประกอบการบรรยาย</t>
  </si>
  <si>
    <t xml:space="preserve">   ผมฐ.กวช.สบศ.บด.ยศ.ทอ.</t>
  </si>
  <si>
    <t>การตรวจสอบความสมบูรณ์ของเอกสารทางวิชาการฯ</t>
  </si>
  <si>
    <t>ลงทะเบียนรับ</t>
  </si>
  <si>
    <t>ตรวจสอบหนังสือบันทึก จก.ยศ.ทอ.สั่งการ</t>
  </si>
  <si>
    <t>จัดประชุม คณก.ฯ พิจารณาเอกสาร ตำรา/คู่มือ</t>
  </si>
  <si>
    <t>คณก.ฯ ตรวจสอบ</t>
  </si>
  <si>
    <t>ติดตามการปรับแก้ไขเอกสารฯ</t>
  </si>
  <si>
    <t>ประเมินผลและให้คำรับรอง</t>
  </si>
  <si>
    <t>นำเรียน จก.ยศ.ทอ. ลงชื่อ เสนอ ผบ.ทอ.ต่อไป</t>
  </si>
  <si>
    <t>เรียน ผบ.ทอ.เพื่อขออนุมัติใช้เอกสารอ้างอิงของทางราชการและแจกจ่าย</t>
  </si>
  <si>
    <t>บักทึกให้ จก.ยศ.ทอ.สั่งการ</t>
  </si>
  <si>
    <t>รับหนังสือสั่งการและสำเนาให้ นขต.ยศ.ทอ.ดำเนินการ</t>
  </si>
  <si>
    <t>ติดตามรวบรวมผลงานฯ และให้คำแนะนำ ของ นขต.ยศ.ทอ.</t>
  </si>
  <si>
    <t>จัดประชุมเพื่อขอคำแนะนำจาก คณก.ฯ</t>
  </si>
  <si>
    <t>ส่งผลงานให้ ศวอ.ทอ.</t>
  </si>
  <si>
    <t>ศวอ.ทอ.ส่งผลงานให้ ยศ.ทอ.ร่วมพิจารณา</t>
  </si>
  <si>
    <t>พิจารณาผลงานที่เกี่ยวข้อง</t>
  </si>
  <si>
    <t>จัดประชุม คณก.พิจารณาตรวจสอบความสมบูรณ์ของเอกสารฯ</t>
  </si>
  <si>
    <t>สรุปประชุมพร้อมคำรับรองส่งให้ ศวอ.ทอ.</t>
  </si>
  <si>
    <t>รับและลงทะเบียน</t>
  </si>
  <si>
    <t>ตรวจสอบความถูกต้องของหลักฐาน</t>
  </si>
  <si>
    <t>จัดประชุม คณะทำงานเทียบหลักสูตรฯ</t>
  </si>
  <si>
    <t>ขออนุมัติ จก.ยศ.ทอ.</t>
  </si>
  <si>
    <t>จก.ยศ.ทอ.อนุมัติให้ประดับเข็ม</t>
  </si>
  <si>
    <t>แจ้งหน่วยและผู้เกี่ยวข้องทราบ</t>
  </si>
  <si>
    <t>เก็บหลักฐานเข้าแฟ้ม</t>
  </si>
  <si>
    <t>ตรวจสอบหลักฐาน</t>
  </si>
  <si>
    <t>ร่างหนังสือนำเรียน จก.ยศ.ทอ.เพื่อขออนุมัติ</t>
  </si>
  <si>
    <t>ผบ.ทอ.อนุมัติ</t>
  </si>
  <si>
    <t>สำเนาอนุมัติ ผบ.ทอ.ให้หน่วยที่เกี่ยวข้องดำเนินการ</t>
  </si>
  <si>
    <t>ร่างหนังสือขออนุมัติหลักการจาก จก.ยศ.ทอ.</t>
  </si>
  <si>
    <t>จก.ยศ.ทอ.อนุมัติหลักการ</t>
  </si>
  <si>
    <t>สำเนาอนุมัติ จก.ยศ.ทอ.ให้หน่วยที่เกี่ยวข้องดำเนินการ</t>
  </si>
  <si>
    <t>เก็บหลักฐาน</t>
  </si>
  <si>
    <t>การตรวจและประเมินผลงานประดิษฐ์คิดค้นฯ</t>
  </si>
  <si>
    <t>การขออนุมัติหลักการศิษย์เก่าดีเด่นฯ</t>
  </si>
  <si>
    <t>งานธุรการ กวช.สบศ.บก.ยศ.ทอ.</t>
  </si>
  <si>
    <t>รวบรวมข้อมูลนักวิชาการและผู้บรรยาย</t>
  </si>
  <si>
    <t>จัดแยกความชำนาญในด้านต่างๆ ของนักวิชาการหรือผู้บรรยายตามหมวดวิชา และสถานศึกษา</t>
  </si>
  <si>
    <t xml:space="preserve">ตรวจสอบและคัดสรรประวัตินักวิชาการ         </t>
  </si>
  <si>
    <t>เก็บข้อมูลนักวิชาการหรือผู้บรรยายที่เป็นปัจจุบันลงระบบทำเนียบนักวิชาการ</t>
  </si>
  <si>
    <t>ติดตามข้อมูลทำเนียบนักวิชาการหรือผู้บรรยายให้เป็นปัจจุบันทุกปี</t>
  </si>
  <si>
    <t>วางแผนติดตาม ประสานหน่วยงาน</t>
  </si>
  <si>
    <t xml:space="preserve">ทำหนังสือถึงสถานศึกษาใน ยศ.ทอ. เพื่อขอรับการสนับสนุนเอกสารประกอบการศึกษาในแต่ละหลักสูตร </t>
  </si>
  <si>
    <t>รวบรวมและจัดทำทำเนียบเอกสาร</t>
  </si>
  <si>
    <t>ปรับปรุงทำเนียบเอกสารประกอบการศึกษาไว้เป็นหมวดหมู่ สืบค้นง่ายให้เป็นปัจจุบัน</t>
  </si>
  <si>
    <t>ตรวจสอบข้อมูลผู้บรรยาย</t>
  </si>
  <si>
    <t>จัดทำหนังสือนำเรียนให้ผู้บังคับบัญชาลงนาม ตามสายงานการบังคับบัญชา</t>
  </si>
  <si>
    <t>หนังสือตอบกลับตามสายงาน รอรับหนังสือตอบกลับจากหน่วยงานภายนอก ยศ.ทอ.</t>
  </si>
  <si>
    <t>ตรวจสอบ และคัดสรรผู้บรรยาย</t>
  </si>
  <si>
    <t>บันทึกท้ายหนังสือ นำเรียน จก.ยศ.ทอ.สั่งการ</t>
  </si>
  <si>
    <t>สำเนาหนังสือสั่งการ แจ้งหน่วยต้นสังกัดทราบ(e-admin)</t>
  </si>
  <si>
    <t>รับหนังสือตอบกลับจากหน่วยต้นสังกัดของผู้บรรยาย</t>
  </si>
  <si>
    <t>ทำหนังสือตอบกลับ ถึง นขต.ทอ. หรือ นอก ทอ.ทราบ</t>
  </si>
  <si>
    <t>การจัดทำทำเนียบนักวิชาการ</t>
  </si>
  <si>
    <t xml:space="preserve">การเชิญผู้บรรยายภายนอก ยศ.ทอ. </t>
  </si>
  <si>
    <t>หน่วยสายวิทยาการประสานแจ้งให้ทราบ ส่วนสถาบันการศึกษาของ  ยศ.ทอ.  
สำเนาถูกต้อง นำเรียนหัวหน้าหน่วย เพื่อทราบ และ  ผวช.ฯ เก็บหลักสูตรไว้เป็นข้อมูลในการปรับปรุงต่อไป</t>
  </si>
  <si>
    <t>คาดการณ์ 64</t>
  </si>
  <si>
    <t>ปริมาณงาน ต่อ 1 ปีงบประมาณ</t>
  </si>
  <si>
    <t>หน่วย กวช.สบศ.บก.ยศ.ทอ.</t>
  </si>
  <si>
    <t>การปรับปรุงระเบียบ ทอ.ว่าด้วยการศึกษาของสถาบัน
การศึกษาใน ยศ.ทอ.</t>
  </si>
  <si>
    <t>การขออนุมัติขอประดับเข็มวุฒิบัตรของสถานศึกษา 
ของ ยศ.ทอ.ฯ</t>
  </si>
  <si>
    <t xml:space="preserve">การสนับสนุนผู้บรรยายของ ยศ.ทอ. ให้แก่ นขต.ทอ.
และหน่วยนอก ทอ. </t>
  </si>
  <si>
    <t>งานรวบรวม และจัดทำทำเนียบเอกสารประกอบ
การศึกษา
ของ ยศ.ทอ.</t>
  </si>
  <si>
    <t>การพิจารณาหลักสูตรการศึกษาใน ยศ.ทอ.กรณียืนยันใช้หลักสูตรเดิม</t>
  </si>
  <si>
    <t>การขออนุมัติการเทียบหลักสูตรและประดับ
เครื่องหมายฯ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</si>
</sst>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/>
    <xf numFmtId="0" fontId="3" fillId="0" borderId="1" xfId="0" applyFont="1" applyBorder="1"/>
    <xf numFmtId="0" fontId="3" fillId="5" borderId="1" xfId="0" applyFont="1" applyFill="1" applyBorder="1"/>
    <xf numFmtId="1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Border="1" applyAlignment="1"/>
    <xf numFmtId="0" fontId="2" fillId="0" borderId="3" xfId="0" applyFont="1" applyBorder="1" applyAlignment="1"/>
    <xf numFmtId="0" fontId="1" fillId="8" borderId="4" xfId="0" applyFont="1" applyFill="1" applyBorder="1" applyAlignment="1"/>
    <xf numFmtId="0" fontId="1" fillId="8" borderId="4" xfId="0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5" fillId="0" borderId="1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top"/>
    </xf>
    <xf numFmtId="0" fontId="4" fillId="0" borderId="0" xfId="0" applyFont="1" applyAlignment="1"/>
    <xf numFmtId="0" fontId="1" fillId="2" borderId="0" xfId="0" applyFont="1" applyFill="1" applyAlignment="1"/>
    <xf numFmtId="0" fontId="1" fillId="0" borderId="4" xfId="0" applyFont="1" applyBorder="1" applyAlignment="1"/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7" fillId="8" borderId="8" xfId="0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 wrapText="1"/>
    </xf>
    <xf numFmtId="0" fontId="7" fillId="3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0" fontId="7" fillId="7" borderId="1" xfId="0" applyFont="1" applyFill="1" applyBorder="1"/>
    <xf numFmtId="0" fontId="7" fillId="8" borderId="1" xfId="0" applyFont="1" applyFill="1" applyBorder="1"/>
    <xf numFmtId="0" fontId="7" fillId="0" borderId="7" xfId="0" applyFont="1" applyBorder="1"/>
    <xf numFmtId="0" fontId="7" fillId="5" borderId="1" xfId="0" applyFont="1" applyFill="1" applyBorder="1"/>
    <xf numFmtId="0" fontId="7" fillId="0" borderId="1" xfId="0" applyFont="1" applyBorder="1"/>
    <xf numFmtId="0" fontId="7" fillId="0" borderId="3" xfId="0" applyFont="1" applyBorder="1" applyAlignment="1"/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horizontal="right"/>
    </xf>
    <xf numFmtId="1" fontId="7" fillId="0" borderId="1" xfId="0" applyNumberFormat="1" applyFont="1" applyBorder="1" applyAlignment="1">
      <alignment horizontal="center" vertical="top"/>
    </xf>
    <xf numFmtId="0" fontId="7" fillId="8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7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7" fillId="8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atchaya/Downloads/&#3585;&#3634;&#3619;&#3607;&#3610;&#3607;&#3623;&#3609;&#3585;&#3619;&#3629;&#3610;&#3629;&#3633;&#3605;&#3619;&#3634;&#3585;&#3635;&#3621;&#3633;&#3591;&#3614;&#3621;%20&#3612;&#3617;&#3600;.&#3585;&#3623;&#3594;.&#363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atchaya/Downloads/&#3612;&#3609;&#3623;&#359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นให้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  <sheetName val="Task26"/>
      <sheetName val="Task27"/>
      <sheetName val="Task28"/>
      <sheetName val="Task29"/>
      <sheetName val="Task30"/>
    </sheetNames>
    <sheetDataSet>
      <sheetData sheetId="0">
        <row r="2">
          <cell r="H2" t="str">
            <v>ผมฐ.กวช.สบศ.บก.ยศ.ทอ.</v>
          </cell>
        </row>
        <row r="7">
          <cell r="B7" t="str">
            <v>การตรวจและประเมินผลงานประดิษฐ์คิดค้นฯ</v>
          </cell>
        </row>
        <row r="8">
          <cell r="B8" t="str">
            <v>การขออนุมัติการเทียบหลักสูตรและประดับเครื่องหมายฯ</v>
          </cell>
        </row>
        <row r="9">
          <cell r="B9" t="str">
            <v>การขออนุมัติขอประดับเข็มวุฒิบัตรของสถานศึกษา ของ ยศ.ทอ.ฯ</v>
          </cell>
        </row>
        <row r="10">
          <cell r="B10" t="str">
            <v>การขออนุมัติหลักการศิษย์เก่าดีเด่นฯ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นให้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  <sheetName val="Task26"/>
      <sheetName val="Task27"/>
      <sheetName val="Task28"/>
      <sheetName val="Task29"/>
      <sheetName val="Task30"/>
    </sheetNames>
    <sheetDataSet>
      <sheetData sheetId="0">
        <row r="6">
          <cell r="B6" t="str">
            <v>การจัดทำทำเนียบนักวิชาการ</v>
          </cell>
        </row>
        <row r="7">
          <cell r="B7" t="str">
            <v>งานรวบรวม และจัดทำทำเนียบเอกสารประกอบการศึกษาของ ยศ.ทอ.</v>
          </cell>
        </row>
        <row r="8">
          <cell r="B8" t="str">
            <v xml:space="preserve">การเชิญผู้บรรยายภายนอก ยศ.ทอ. </v>
          </cell>
        </row>
        <row r="9">
          <cell r="B9" t="str">
            <v xml:space="preserve">การสนับสนุนผู้บรรยายของ ยศ.ทอ. ให้แก่ นขต.ทอ.และหน่วยนอก ทอ.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zoomScaleNormal="100" workbookViewId="0">
      <selection activeCell="O14" sqref="O14"/>
    </sheetView>
  </sheetViews>
  <sheetFormatPr defaultColWidth="9" defaultRowHeight="19.5"/>
  <cols>
    <col min="1" max="1" width="5.5703125" style="8" customWidth="1"/>
    <col min="2" max="2" width="42.28515625" style="3" customWidth="1"/>
    <col min="3" max="3" width="9.5703125" style="3" customWidth="1"/>
    <col min="4" max="4" width="5.7109375" style="3" customWidth="1"/>
    <col min="5" max="5" width="6.28515625" style="3" customWidth="1"/>
    <col min="6" max="6" width="6" style="3" customWidth="1"/>
    <col min="7" max="7" width="7.42578125" style="3" customWidth="1"/>
    <col min="8" max="8" width="5.85546875" style="3" customWidth="1"/>
    <col min="9" max="9" width="10.28515625" style="3" customWidth="1"/>
    <col min="10" max="10" width="9.5703125" style="3" customWidth="1"/>
    <col min="11" max="11" width="9.85546875" style="3" customWidth="1"/>
    <col min="12" max="12" width="11.28515625" style="3" customWidth="1"/>
    <col min="13" max="13" width="9.28515625" style="3" customWidth="1"/>
    <col min="14" max="14" width="11.140625" style="3" customWidth="1"/>
    <col min="15" max="15" width="9.85546875" style="3" customWidth="1"/>
    <col min="16" max="16" width="11.7109375" style="3" customWidth="1"/>
    <col min="17" max="16384" width="9" style="3"/>
  </cols>
  <sheetData>
    <row r="1" spans="1:16" s="1" customFormat="1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4">
      <c r="A2" s="58" t="s">
        <v>122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s="2" customFormat="1" ht="24">
      <c r="A3" s="48" t="s">
        <v>1</v>
      </c>
      <c r="B3" s="61" t="s">
        <v>14</v>
      </c>
      <c r="C3" s="50" t="s">
        <v>121</v>
      </c>
      <c r="D3" s="50"/>
      <c r="E3" s="50"/>
      <c r="F3" s="50"/>
      <c r="G3" s="50"/>
      <c r="H3" s="50" t="s">
        <v>6</v>
      </c>
      <c r="I3" s="50"/>
      <c r="J3" s="50"/>
      <c r="K3" s="50"/>
      <c r="L3" s="50"/>
      <c r="M3" s="50" t="s">
        <v>10</v>
      </c>
      <c r="N3" s="50"/>
      <c r="O3" s="50"/>
      <c r="P3" s="50"/>
    </row>
    <row r="4" spans="1:16" s="2" customFormat="1">
      <c r="A4" s="48"/>
      <c r="B4" s="61"/>
      <c r="C4" s="52" t="s">
        <v>120</v>
      </c>
      <c r="D4" s="54">
        <v>63</v>
      </c>
      <c r="E4" s="54">
        <v>62</v>
      </c>
      <c r="F4" s="54">
        <v>61</v>
      </c>
      <c r="G4" s="56" t="s">
        <v>2</v>
      </c>
      <c r="H4" s="57" t="s">
        <v>4</v>
      </c>
      <c r="I4" s="51" t="s">
        <v>5</v>
      </c>
      <c r="J4" s="51"/>
      <c r="K4" s="60" t="s">
        <v>11</v>
      </c>
      <c r="L4" s="60"/>
      <c r="M4" s="51" t="s">
        <v>12</v>
      </c>
      <c r="N4" s="51"/>
      <c r="O4" s="60" t="s">
        <v>13</v>
      </c>
      <c r="P4" s="60"/>
    </row>
    <row r="5" spans="1:16" s="2" customFormat="1">
      <c r="A5" s="48"/>
      <c r="B5" s="61"/>
      <c r="C5" s="53"/>
      <c r="D5" s="55"/>
      <c r="E5" s="55"/>
      <c r="F5" s="55"/>
      <c r="G5" s="56"/>
      <c r="H5" s="57"/>
      <c r="I5" s="24" t="s">
        <v>7</v>
      </c>
      <c r="J5" s="24" t="s">
        <v>8</v>
      </c>
      <c r="K5" s="25" t="s">
        <v>7</v>
      </c>
      <c r="L5" s="25" t="s">
        <v>8</v>
      </c>
      <c r="M5" s="24" t="s">
        <v>7</v>
      </c>
      <c r="N5" s="24" t="s">
        <v>8</v>
      </c>
      <c r="O5" s="25" t="s">
        <v>7</v>
      </c>
      <c r="P5" s="25" t="s">
        <v>8</v>
      </c>
    </row>
    <row r="6" spans="1:16" s="2" customFormat="1" ht="24">
      <c r="A6" s="26">
        <v>1</v>
      </c>
      <c r="B6" s="27" t="s">
        <v>99</v>
      </c>
      <c r="C6" s="28">
        <v>1860</v>
      </c>
      <c r="D6" s="28">
        <v>1860</v>
      </c>
      <c r="E6" s="28">
        <v>1835</v>
      </c>
      <c r="F6" s="28">
        <v>1890</v>
      </c>
      <c r="G6" s="29">
        <f>SUM(C6:F6)/4</f>
        <v>1861.25</v>
      </c>
      <c r="H6" s="30"/>
      <c r="I6" s="31">
        <f>Task1!D18</f>
        <v>0</v>
      </c>
      <c r="J6" s="31">
        <f>(G6*I6)/75600</f>
        <v>0</v>
      </c>
      <c r="K6" s="32">
        <f>Task1!F18</f>
        <v>0</v>
      </c>
      <c r="L6" s="32">
        <f>(G6*K6)/75600</f>
        <v>0</v>
      </c>
      <c r="M6" s="31">
        <f>Task1!H18</f>
        <v>0</v>
      </c>
      <c r="N6" s="31">
        <f>(G6*M6)/75600</f>
        <v>0</v>
      </c>
      <c r="O6" s="32">
        <v>180</v>
      </c>
      <c r="P6" s="32">
        <f>(G6*O6)/75600</f>
        <v>4.4315476190476186</v>
      </c>
    </row>
    <row r="7" spans="1:16" ht="24">
      <c r="A7" s="26">
        <v>2</v>
      </c>
      <c r="B7" s="33" t="s">
        <v>25</v>
      </c>
      <c r="C7" s="34">
        <v>5</v>
      </c>
      <c r="D7" s="34">
        <v>4</v>
      </c>
      <c r="E7" s="34">
        <v>4</v>
      </c>
      <c r="F7" s="34">
        <v>4</v>
      </c>
      <c r="G7" s="29">
        <f>SUM(C7:F7)/4</f>
        <v>4.25</v>
      </c>
      <c r="H7" s="35"/>
      <c r="I7" s="31">
        <f>Task1!D19</f>
        <v>0</v>
      </c>
      <c r="J7" s="31">
        <f>(G7*I7)/75600</f>
        <v>0</v>
      </c>
      <c r="K7" s="32">
        <f>Task1!F19</f>
        <v>750</v>
      </c>
      <c r="L7" s="32">
        <f>(G7*K7)/75600</f>
        <v>4.2162698412698416E-2</v>
      </c>
      <c r="M7" s="31">
        <f>Task1!H19</f>
        <v>0</v>
      </c>
      <c r="N7" s="31">
        <f>(G7*M7)/75600</f>
        <v>0</v>
      </c>
      <c r="O7" s="32">
        <f>Task1!J19</f>
        <v>395</v>
      </c>
      <c r="P7" s="32">
        <f>(G7*O7)/75600</f>
        <v>2.2205687830687829E-2</v>
      </c>
    </row>
    <row r="8" spans="1:16" ht="24">
      <c r="A8" s="26">
        <v>3</v>
      </c>
      <c r="B8" s="33" t="s">
        <v>30</v>
      </c>
      <c r="C8" s="36">
        <v>5</v>
      </c>
      <c r="D8" s="36">
        <v>5</v>
      </c>
      <c r="E8" s="36">
        <v>4</v>
      </c>
      <c r="F8" s="36">
        <v>4</v>
      </c>
      <c r="G8" s="29">
        <f t="shared" ref="G8:G17" si="0">SUM(C8:F8)/4</f>
        <v>4.5</v>
      </c>
      <c r="H8" s="35"/>
      <c r="I8" s="31">
        <f>Task2!D19</f>
        <v>0</v>
      </c>
      <c r="J8" s="31">
        <f t="shared" ref="J8:J21" si="1">(G8*I8)/75600</f>
        <v>0</v>
      </c>
      <c r="K8" s="32">
        <f>Task2!F19</f>
        <v>8280</v>
      </c>
      <c r="L8" s="32">
        <f>(G8*K8)/75600</f>
        <v>0.49285714285714288</v>
      </c>
      <c r="M8" s="31">
        <f>Task2!H19</f>
        <v>0</v>
      </c>
      <c r="N8" s="31">
        <f t="shared" ref="N8:N21" si="2">(G8*M8)/75600</f>
        <v>0</v>
      </c>
      <c r="O8" s="32">
        <f>Task2!J19</f>
        <v>3615</v>
      </c>
      <c r="P8" s="32">
        <f t="shared" ref="P8:P21" si="3">(G8*O8)/75600</f>
        <v>0.21517857142857144</v>
      </c>
    </row>
    <row r="9" spans="1:16" ht="50.25" customHeight="1">
      <c r="A9" s="41">
        <v>4</v>
      </c>
      <c r="B9" s="42" t="s">
        <v>127</v>
      </c>
      <c r="C9" s="43">
        <v>5</v>
      </c>
      <c r="D9" s="43">
        <v>5</v>
      </c>
      <c r="E9" s="43">
        <v>4</v>
      </c>
      <c r="F9" s="43">
        <v>4</v>
      </c>
      <c r="G9" s="44">
        <f t="shared" si="0"/>
        <v>4.5</v>
      </c>
      <c r="H9" s="45"/>
      <c r="I9" s="46">
        <f>Task3!D19</f>
        <v>0</v>
      </c>
      <c r="J9" s="46">
        <f t="shared" si="1"/>
        <v>0</v>
      </c>
      <c r="K9" s="47">
        <f>Task3!F19</f>
        <v>4680</v>
      </c>
      <c r="L9" s="47">
        <f t="shared" ref="L9:L21" si="4">(G9*K9)/75600</f>
        <v>0.27857142857142858</v>
      </c>
      <c r="M9" s="46">
        <f>Task3!H19</f>
        <v>0</v>
      </c>
      <c r="N9" s="46">
        <f t="shared" si="2"/>
        <v>0</v>
      </c>
      <c r="O9" s="47">
        <f>Task3!J19</f>
        <v>2895</v>
      </c>
      <c r="P9" s="47">
        <f t="shared" si="3"/>
        <v>0.17232142857142857</v>
      </c>
    </row>
    <row r="10" spans="1:16" ht="24">
      <c r="A10" s="26">
        <v>5</v>
      </c>
      <c r="B10" s="33" t="s">
        <v>39</v>
      </c>
      <c r="C10" s="36">
        <v>5</v>
      </c>
      <c r="D10" s="36">
        <v>5</v>
      </c>
      <c r="E10" s="36">
        <v>4</v>
      </c>
      <c r="F10" s="36">
        <v>4</v>
      </c>
      <c r="G10" s="29">
        <f t="shared" si="0"/>
        <v>4.5</v>
      </c>
      <c r="H10" s="35"/>
      <c r="I10" s="31">
        <f>Task4!D19</f>
        <v>0</v>
      </c>
      <c r="J10" s="31">
        <f t="shared" si="1"/>
        <v>0</v>
      </c>
      <c r="K10" s="32">
        <f>Task4!F19</f>
        <v>15135</v>
      </c>
      <c r="L10" s="32">
        <f t="shared" si="4"/>
        <v>0.90089285714285716</v>
      </c>
      <c r="M10" s="31">
        <f>Task4!H19</f>
        <v>0</v>
      </c>
      <c r="N10" s="31">
        <f t="shared" si="2"/>
        <v>0</v>
      </c>
      <c r="O10" s="32">
        <f>Task4!J19</f>
        <v>11565</v>
      </c>
      <c r="P10" s="32">
        <f t="shared" si="3"/>
        <v>0.68839285714285714</v>
      </c>
    </row>
    <row r="11" spans="1:16" ht="48">
      <c r="A11" s="41">
        <v>6</v>
      </c>
      <c r="B11" s="42" t="s">
        <v>123</v>
      </c>
      <c r="C11" s="43">
        <v>5</v>
      </c>
      <c r="D11" s="43">
        <v>5</v>
      </c>
      <c r="E11" s="43">
        <v>4</v>
      </c>
      <c r="F11" s="43">
        <v>4</v>
      </c>
      <c r="G11" s="44">
        <f t="shared" si="0"/>
        <v>4.5</v>
      </c>
      <c r="H11" s="45"/>
      <c r="I11" s="46">
        <f>Task5!D19</f>
        <v>0</v>
      </c>
      <c r="J11" s="46">
        <f t="shared" si="1"/>
        <v>0</v>
      </c>
      <c r="K11" s="47">
        <f>Task5!F19</f>
        <v>14070</v>
      </c>
      <c r="L11" s="47">
        <f t="shared" si="4"/>
        <v>0.83750000000000002</v>
      </c>
      <c r="M11" s="46">
        <f>Task5!H19</f>
        <v>0</v>
      </c>
      <c r="N11" s="46">
        <f t="shared" si="2"/>
        <v>0</v>
      </c>
      <c r="O11" s="47">
        <f>Task5!J19</f>
        <v>10485</v>
      </c>
      <c r="P11" s="47">
        <f t="shared" si="3"/>
        <v>0.62410714285714286</v>
      </c>
    </row>
    <row r="12" spans="1:16" ht="24">
      <c r="A12" s="26">
        <v>7</v>
      </c>
      <c r="B12" s="33" t="s">
        <v>59</v>
      </c>
      <c r="C12" s="36">
        <v>5</v>
      </c>
      <c r="D12" s="36">
        <v>4</v>
      </c>
      <c r="E12" s="36">
        <v>4</v>
      </c>
      <c r="F12" s="36">
        <v>4</v>
      </c>
      <c r="G12" s="29">
        <f t="shared" si="0"/>
        <v>4.25</v>
      </c>
      <c r="H12" s="35"/>
      <c r="I12" s="31">
        <f>Task6!D19</f>
        <v>0</v>
      </c>
      <c r="J12" s="31">
        <f t="shared" si="1"/>
        <v>0</v>
      </c>
      <c r="K12" s="32">
        <f>Task6!F19</f>
        <v>1440</v>
      </c>
      <c r="L12" s="32">
        <f t="shared" si="4"/>
        <v>8.0952380952380956E-2</v>
      </c>
      <c r="M12" s="31">
        <f>Task6!H19</f>
        <v>0</v>
      </c>
      <c r="N12" s="31">
        <f t="shared" si="2"/>
        <v>0</v>
      </c>
      <c r="O12" s="32">
        <f>Task6!J19</f>
        <v>1095</v>
      </c>
      <c r="P12" s="32">
        <f t="shared" si="3"/>
        <v>6.1557539682539686E-2</v>
      </c>
    </row>
    <row r="13" spans="1:16" ht="24">
      <c r="A13" s="26">
        <v>8</v>
      </c>
      <c r="B13" s="33" t="s">
        <v>64</v>
      </c>
      <c r="C13" s="36">
        <v>8</v>
      </c>
      <c r="D13" s="36">
        <v>8</v>
      </c>
      <c r="E13" s="36">
        <v>7</v>
      </c>
      <c r="F13" s="36">
        <v>7</v>
      </c>
      <c r="G13" s="29">
        <f t="shared" si="0"/>
        <v>7.5</v>
      </c>
      <c r="H13" s="35"/>
      <c r="I13" s="31">
        <f>Task7!D19</f>
        <v>0</v>
      </c>
      <c r="J13" s="31">
        <f t="shared" si="1"/>
        <v>0</v>
      </c>
      <c r="K13" s="32">
        <f>Task7!F19</f>
        <v>24920</v>
      </c>
      <c r="L13" s="32">
        <f t="shared" si="4"/>
        <v>2.4722222222222223</v>
      </c>
      <c r="M13" s="31">
        <f>Task7!H19</f>
        <v>0</v>
      </c>
      <c r="N13" s="31">
        <f t="shared" si="2"/>
        <v>0</v>
      </c>
      <c r="O13" s="32">
        <f>Task7!J19</f>
        <v>7215</v>
      </c>
      <c r="P13" s="32">
        <f t="shared" si="3"/>
        <v>0.71577380952380953</v>
      </c>
    </row>
    <row r="14" spans="1:16" ht="24">
      <c r="A14" s="26">
        <v>9</v>
      </c>
      <c r="B14" s="33" t="s">
        <v>97</v>
      </c>
      <c r="C14" s="36">
        <v>5</v>
      </c>
      <c r="D14" s="36">
        <v>5</v>
      </c>
      <c r="E14" s="36">
        <v>6</v>
      </c>
      <c r="F14" s="36">
        <v>5</v>
      </c>
      <c r="G14" s="29">
        <f t="shared" si="0"/>
        <v>5.25</v>
      </c>
      <c r="H14" s="35"/>
      <c r="I14" s="31">
        <f>Task8!D19</f>
        <v>0</v>
      </c>
      <c r="J14" s="31">
        <f t="shared" si="1"/>
        <v>0</v>
      </c>
      <c r="K14" s="32">
        <f>Task8!F19</f>
        <v>16920</v>
      </c>
      <c r="L14" s="32">
        <f t="shared" si="4"/>
        <v>1.175</v>
      </c>
      <c r="M14" s="31">
        <f>Task8!H19</f>
        <v>0</v>
      </c>
      <c r="N14" s="31">
        <f t="shared" si="2"/>
        <v>0</v>
      </c>
      <c r="O14" s="32">
        <f>Task8!J19</f>
        <v>8730</v>
      </c>
      <c r="P14" s="32">
        <f t="shared" si="3"/>
        <v>0.60624999999999996</v>
      </c>
    </row>
    <row r="15" spans="1:16" ht="48">
      <c r="A15" s="41">
        <v>10</v>
      </c>
      <c r="B15" s="87" t="s">
        <v>128</v>
      </c>
      <c r="C15" s="43">
        <v>3</v>
      </c>
      <c r="D15" s="43">
        <v>2</v>
      </c>
      <c r="E15" s="43">
        <v>2</v>
      </c>
      <c r="F15" s="43">
        <v>2</v>
      </c>
      <c r="G15" s="44">
        <f t="shared" si="0"/>
        <v>2.25</v>
      </c>
      <c r="H15" s="45"/>
      <c r="I15" s="46">
        <f>Task10!D19</f>
        <v>0</v>
      </c>
      <c r="J15" s="46">
        <f t="shared" si="1"/>
        <v>0</v>
      </c>
      <c r="K15" s="47">
        <f>Task10!F19</f>
        <v>3600</v>
      </c>
      <c r="L15" s="47">
        <f t="shared" si="4"/>
        <v>0.10714285714285714</v>
      </c>
      <c r="M15" s="46">
        <f>Task10!H19</f>
        <v>0</v>
      </c>
      <c r="N15" s="46">
        <f t="shared" si="2"/>
        <v>0</v>
      </c>
      <c r="O15" s="47">
        <f>Task10!J19</f>
        <v>2900</v>
      </c>
      <c r="P15" s="47">
        <f t="shared" si="3"/>
        <v>8.6309523809523808E-2</v>
      </c>
    </row>
    <row r="16" spans="1:16" ht="48">
      <c r="A16" s="41">
        <v>11</v>
      </c>
      <c r="B16" s="42" t="s">
        <v>124</v>
      </c>
      <c r="C16" s="43">
        <v>2</v>
      </c>
      <c r="D16" s="43">
        <v>0</v>
      </c>
      <c r="E16" s="43">
        <v>5</v>
      </c>
      <c r="F16" s="43">
        <v>10</v>
      </c>
      <c r="G16" s="44">
        <f t="shared" si="0"/>
        <v>4.25</v>
      </c>
      <c r="H16" s="45"/>
      <c r="I16" s="46">
        <f>Task11!D19</f>
        <v>0</v>
      </c>
      <c r="J16" s="46">
        <f t="shared" si="1"/>
        <v>0</v>
      </c>
      <c r="K16" s="47">
        <f>Task11!F19</f>
        <v>2520</v>
      </c>
      <c r="L16" s="47">
        <f t="shared" si="4"/>
        <v>0.14166666666666666</v>
      </c>
      <c r="M16" s="46">
        <f>Task11!H19</f>
        <v>0</v>
      </c>
      <c r="N16" s="46">
        <f t="shared" si="2"/>
        <v>0</v>
      </c>
      <c r="O16" s="47">
        <f>Task11!J19</f>
        <v>1830</v>
      </c>
      <c r="P16" s="47">
        <f t="shared" si="3"/>
        <v>0.10287698412698412</v>
      </c>
    </row>
    <row r="17" spans="1:16" ht="24">
      <c r="A17" s="26">
        <v>12</v>
      </c>
      <c r="B17" s="33" t="s">
        <v>98</v>
      </c>
      <c r="C17" s="36">
        <v>2</v>
      </c>
      <c r="D17" s="36">
        <v>2</v>
      </c>
      <c r="E17" s="36">
        <v>2</v>
      </c>
      <c r="F17" s="36">
        <v>2</v>
      </c>
      <c r="G17" s="29">
        <f t="shared" si="0"/>
        <v>2</v>
      </c>
      <c r="H17" s="35"/>
      <c r="I17" s="31">
        <f>Task9!D19</f>
        <v>0</v>
      </c>
      <c r="J17" s="31">
        <f t="shared" si="1"/>
        <v>0</v>
      </c>
      <c r="K17" s="32">
        <f>Task9!F19</f>
        <v>6480</v>
      </c>
      <c r="L17" s="32">
        <f t="shared" si="4"/>
        <v>0.17142857142857143</v>
      </c>
      <c r="M17" s="31">
        <f>Task9!H19</f>
        <v>0</v>
      </c>
      <c r="N17" s="31">
        <f t="shared" si="2"/>
        <v>0</v>
      </c>
      <c r="O17" s="32">
        <f>Task9!J19</f>
        <v>3620</v>
      </c>
      <c r="P17" s="32">
        <f t="shared" si="3"/>
        <v>9.5767195767195765E-2</v>
      </c>
    </row>
    <row r="18" spans="1:16" ht="24">
      <c r="A18" s="26">
        <v>13</v>
      </c>
      <c r="B18" s="33" t="s">
        <v>117</v>
      </c>
      <c r="C18" s="36">
        <v>2</v>
      </c>
      <c r="D18" s="36">
        <v>2</v>
      </c>
      <c r="E18" s="36">
        <v>2</v>
      </c>
      <c r="F18" s="36">
        <v>2</v>
      </c>
      <c r="G18" s="29">
        <f>SUM(C18:F18)/4</f>
        <v>2</v>
      </c>
      <c r="H18" s="35"/>
      <c r="I18" s="31">
        <f>Task12!D19</f>
        <v>0</v>
      </c>
      <c r="J18" s="31">
        <f t="shared" si="1"/>
        <v>0</v>
      </c>
      <c r="K18" s="32">
        <f>Task12!F19</f>
        <v>21240</v>
      </c>
      <c r="L18" s="32">
        <f t="shared" si="4"/>
        <v>0.56190476190476191</v>
      </c>
      <c r="M18" s="31">
        <f>Task12!H19</f>
        <v>0</v>
      </c>
      <c r="N18" s="31">
        <f t="shared" si="2"/>
        <v>0</v>
      </c>
      <c r="O18" s="32">
        <f>Task12!J19</f>
        <v>21240</v>
      </c>
      <c r="P18" s="32">
        <f t="shared" si="3"/>
        <v>0.56190476190476191</v>
      </c>
    </row>
    <row r="19" spans="1:16" ht="49.5" customHeight="1">
      <c r="A19" s="41">
        <v>14</v>
      </c>
      <c r="B19" s="42" t="s">
        <v>126</v>
      </c>
      <c r="C19" s="43">
        <v>2</v>
      </c>
      <c r="D19" s="43">
        <v>2</v>
      </c>
      <c r="E19" s="43">
        <v>2</v>
      </c>
      <c r="F19" s="43">
        <v>2</v>
      </c>
      <c r="G19" s="44">
        <f t="shared" ref="G19:G21" si="5">SUM(C19:F19)/4</f>
        <v>2</v>
      </c>
      <c r="H19" s="45"/>
      <c r="I19" s="46">
        <f>Task13!D19</f>
        <v>0</v>
      </c>
      <c r="J19" s="46">
        <f t="shared" si="1"/>
        <v>0</v>
      </c>
      <c r="K19" s="47">
        <f>Task13!F19</f>
        <v>20520</v>
      </c>
      <c r="L19" s="47">
        <f t="shared" si="4"/>
        <v>0.54285714285714282</v>
      </c>
      <c r="M19" s="46">
        <f>Task13!H19</f>
        <v>0</v>
      </c>
      <c r="N19" s="46">
        <f t="shared" si="2"/>
        <v>0</v>
      </c>
      <c r="O19" s="47">
        <f>Task13!J19</f>
        <v>9720</v>
      </c>
      <c r="P19" s="47">
        <f t="shared" si="3"/>
        <v>0.25714285714285712</v>
      </c>
    </row>
    <row r="20" spans="1:16" ht="24">
      <c r="A20" s="26">
        <v>15</v>
      </c>
      <c r="B20" s="33" t="s">
        <v>118</v>
      </c>
      <c r="C20" s="36">
        <v>60</v>
      </c>
      <c r="D20" s="36">
        <v>47</v>
      </c>
      <c r="E20" s="36">
        <v>0</v>
      </c>
      <c r="F20" s="36">
        <v>18</v>
      </c>
      <c r="G20" s="29">
        <f t="shared" si="5"/>
        <v>31.25</v>
      </c>
      <c r="H20" s="35"/>
      <c r="I20" s="31">
        <f>Task14!D19</f>
        <v>0</v>
      </c>
      <c r="J20" s="31">
        <f t="shared" si="1"/>
        <v>0</v>
      </c>
      <c r="K20" s="32">
        <f>Task14!F19</f>
        <v>780</v>
      </c>
      <c r="L20" s="32">
        <f t="shared" si="4"/>
        <v>0.32242063492063494</v>
      </c>
      <c r="M20" s="31">
        <f>Task14!H19</f>
        <v>0</v>
      </c>
      <c r="N20" s="31">
        <f t="shared" si="2"/>
        <v>0</v>
      </c>
      <c r="O20" s="32">
        <f>Task14!J19</f>
        <v>780</v>
      </c>
      <c r="P20" s="32">
        <f t="shared" si="3"/>
        <v>0.32242063492063494</v>
      </c>
    </row>
    <row r="21" spans="1:16" ht="48">
      <c r="A21" s="41">
        <v>16</v>
      </c>
      <c r="B21" s="42" t="s">
        <v>125</v>
      </c>
      <c r="C21" s="43">
        <v>140</v>
      </c>
      <c r="D21" s="43">
        <v>137</v>
      </c>
      <c r="E21" s="43">
        <v>151</v>
      </c>
      <c r="F21" s="43">
        <v>131</v>
      </c>
      <c r="G21" s="44">
        <f t="shared" si="5"/>
        <v>139.75</v>
      </c>
      <c r="H21" s="45"/>
      <c r="I21" s="46">
        <f>Task15!D19</f>
        <v>0</v>
      </c>
      <c r="J21" s="46">
        <f t="shared" si="1"/>
        <v>0</v>
      </c>
      <c r="K21" s="47">
        <f>Task15!F19</f>
        <v>1455</v>
      </c>
      <c r="L21" s="47">
        <f t="shared" si="4"/>
        <v>2.6896329365079366</v>
      </c>
      <c r="M21" s="46">
        <f>Task15!H19</f>
        <v>0</v>
      </c>
      <c r="N21" s="46">
        <f t="shared" si="2"/>
        <v>0</v>
      </c>
      <c r="O21" s="47">
        <f>Task15!J19</f>
        <v>55</v>
      </c>
      <c r="P21" s="47">
        <f t="shared" si="3"/>
        <v>0.10166997354497355</v>
      </c>
    </row>
    <row r="22" spans="1:16" ht="24">
      <c r="A22" s="37"/>
      <c r="B22" s="37"/>
      <c r="C22" s="38"/>
      <c r="D22" s="38"/>
      <c r="E22" s="38"/>
      <c r="F22" s="38"/>
      <c r="G22" s="38"/>
      <c r="H22" s="59" t="s">
        <v>16</v>
      </c>
      <c r="I22" s="59"/>
      <c r="J22" s="39">
        <f>SUM(J7:J21)</f>
        <v>0</v>
      </c>
      <c r="K22" s="16" t="s">
        <v>9</v>
      </c>
      <c r="L22" s="39">
        <f>SUM(L7:L21)</f>
        <v>10.817212301587301</v>
      </c>
      <c r="M22" s="16" t="s">
        <v>12</v>
      </c>
      <c r="N22" s="39">
        <f>SUM(N7:N21)</f>
        <v>0</v>
      </c>
      <c r="O22" s="40" t="s">
        <v>17</v>
      </c>
      <c r="P22" s="39">
        <f>SUM(P6:P21)</f>
        <v>9.0654265873015873</v>
      </c>
    </row>
    <row r="23" spans="1:16">
      <c r="B23" s="3" t="s">
        <v>15</v>
      </c>
    </row>
  </sheetData>
  <mergeCells count="18">
    <mergeCell ref="H22:I22"/>
    <mergeCell ref="M4:N4"/>
    <mergeCell ref="O4:P4"/>
    <mergeCell ref="K4:L4"/>
    <mergeCell ref="B3:B5"/>
    <mergeCell ref="A3:A5"/>
    <mergeCell ref="A1:P1"/>
    <mergeCell ref="H3:L3"/>
    <mergeCell ref="M3:P3"/>
    <mergeCell ref="I4:J4"/>
    <mergeCell ref="C3:G3"/>
    <mergeCell ref="C4:C5"/>
    <mergeCell ref="D4:D5"/>
    <mergeCell ref="E4:E5"/>
    <mergeCell ref="F4:F5"/>
    <mergeCell ref="G4:G5"/>
    <mergeCell ref="H4:H5"/>
    <mergeCell ref="A2:P2"/>
  </mergeCells>
  <pageMargins left="0.3" right="0.3" top="0.3" bottom="0.35433070866141703" header="0.31496062992126" footer="0.31496062992126"/>
  <pageSetup paperSize="9" scale="8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"/>
  <sheetViews>
    <sheetView workbookViewId="0">
      <selection activeCell="F2" sqref="F2:G2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 t="str">
        <f>[1]คำนวนให้!H2</f>
        <v>ผมฐ.กวช.สบศ.บก.ยศ.ทอ.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3</v>
      </c>
      <c r="F3" s="9" t="s">
        <v>23</v>
      </c>
      <c r="G3" s="12" t="str">
        <f>[1]คำนวนให้!B8</f>
        <v>การขออนุมัติการเทียบหลักสูตรและประดับเครื่องหมายฯ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 t="s">
        <v>82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5" t="s">
        <v>83</v>
      </c>
      <c r="C8" s="6"/>
      <c r="D8" s="79"/>
      <c r="E8" s="80"/>
      <c r="F8" s="83">
        <v>360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5" t="s">
        <v>84</v>
      </c>
      <c r="C9" s="6"/>
      <c r="D9" s="79"/>
      <c r="E9" s="80"/>
      <c r="F9" s="83">
        <v>5040</v>
      </c>
      <c r="G9" s="84"/>
      <c r="H9" s="79"/>
      <c r="I9" s="80"/>
      <c r="J9" s="83">
        <v>2520</v>
      </c>
      <c r="K9" s="84"/>
    </row>
    <row r="10" spans="1:14" ht="24.95" customHeight="1">
      <c r="A10" s="7">
        <v>4</v>
      </c>
      <c r="B10" s="5" t="s">
        <v>85</v>
      </c>
      <c r="C10" s="6"/>
      <c r="D10" s="79"/>
      <c r="E10" s="80"/>
      <c r="F10" s="83">
        <v>720</v>
      </c>
      <c r="G10" s="84"/>
      <c r="H10" s="79"/>
      <c r="I10" s="80"/>
      <c r="J10" s="83">
        <v>360</v>
      </c>
      <c r="K10" s="84"/>
    </row>
    <row r="11" spans="1:14" ht="24.95" customHeight="1">
      <c r="A11" s="7">
        <v>5</v>
      </c>
      <c r="B11" s="5" t="s">
        <v>86</v>
      </c>
      <c r="C11" s="6"/>
      <c r="D11" s="79"/>
      <c r="E11" s="80"/>
      <c r="F11" s="83"/>
      <c r="G11" s="84"/>
      <c r="H11" s="79"/>
      <c r="I11" s="80"/>
      <c r="J11" s="83">
        <v>360</v>
      </c>
      <c r="K11" s="84"/>
    </row>
    <row r="12" spans="1:14" ht="24.95" customHeight="1">
      <c r="A12" s="7">
        <v>6</v>
      </c>
      <c r="B12" s="5" t="s">
        <v>87</v>
      </c>
      <c r="C12" s="6"/>
      <c r="D12" s="79"/>
      <c r="E12" s="80"/>
      <c r="F12" s="83">
        <v>360</v>
      </c>
      <c r="G12" s="84"/>
      <c r="H12" s="79"/>
      <c r="I12" s="80"/>
      <c r="J12" s="83">
        <v>360</v>
      </c>
      <c r="K12" s="84"/>
    </row>
    <row r="13" spans="1:14" ht="24.95" customHeight="1">
      <c r="A13" s="7">
        <v>7</v>
      </c>
      <c r="B13" s="5" t="s">
        <v>88</v>
      </c>
      <c r="C13" s="6"/>
      <c r="D13" s="79"/>
      <c r="E13" s="80"/>
      <c r="F13" s="83"/>
      <c r="G13" s="84"/>
      <c r="H13" s="79"/>
      <c r="I13" s="80"/>
      <c r="J13" s="83">
        <v>5</v>
      </c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6480</v>
      </c>
      <c r="G19" s="82"/>
      <c r="H19" s="81">
        <f>SUM(H7:H18)</f>
        <v>0</v>
      </c>
      <c r="I19" s="81"/>
      <c r="J19" s="82">
        <f>SUM(J7:J18)</f>
        <v>3620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0"/>
  <sheetViews>
    <sheetView workbookViewId="0">
      <selection sqref="A1:N19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 t="str">
        <f>[1]คำนวนให้!H2</f>
        <v>ผมฐ.กวช.สบศ.บก.ยศ.ทอ.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4</v>
      </c>
      <c r="F3" s="9" t="s">
        <v>23</v>
      </c>
      <c r="G3" s="12" t="str">
        <f>[1]คำนวนให้!B9</f>
        <v>การขออนุมัติขอประดับเข็มวุฒิบัตรของสถานศึกษา ของ ยศ.ทอ.ฯ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 t="s">
        <v>82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5" t="s">
        <v>89</v>
      </c>
      <c r="C8" s="6"/>
      <c r="D8" s="79"/>
      <c r="E8" s="80"/>
      <c r="F8" s="83">
        <v>360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5" t="s">
        <v>90</v>
      </c>
      <c r="C9" s="6"/>
      <c r="D9" s="79"/>
      <c r="E9" s="80"/>
      <c r="F9" s="83">
        <v>360</v>
      </c>
      <c r="G9" s="84"/>
      <c r="H9" s="79"/>
      <c r="I9" s="80"/>
      <c r="J9" s="83"/>
      <c r="K9" s="84"/>
    </row>
    <row r="10" spans="1:14" ht="24.95" customHeight="1">
      <c r="A10" s="7">
        <v>4</v>
      </c>
      <c r="B10" s="5" t="s">
        <v>91</v>
      </c>
      <c r="C10" s="6"/>
      <c r="D10" s="79"/>
      <c r="E10" s="80"/>
      <c r="F10" s="83">
        <v>2520</v>
      </c>
      <c r="G10" s="84"/>
      <c r="H10" s="79"/>
      <c r="I10" s="80"/>
      <c r="J10" s="83">
        <v>2520</v>
      </c>
      <c r="K10" s="84"/>
    </row>
    <row r="11" spans="1:14" ht="24.95" customHeight="1">
      <c r="A11" s="7">
        <v>5</v>
      </c>
      <c r="B11" s="5" t="s">
        <v>92</v>
      </c>
      <c r="C11" s="6"/>
      <c r="D11" s="79"/>
      <c r="E11" s="80"/>
      <c r="F11" s="83">
        <v>360</v>
      </c>
      <c r="G11" s="84"/>
      <c r="H11" s="79"/>
      <c r="I11" s="80"/>
      <c r="J11" s="83">
        <v>360</v>
      </c>
      <c r="K11" s="84"/>
    </row>
    <row r="12" spans="1:14" ht="24.95" customHeight="1">
      <c r="A12" s="7">
        <v>6</v>
      </c>
      <c r="B12" s="5" t="s">
        <v>88</v>
      </c>
      <c r="C12" s="6"/>
      <c r="D12" s="79"/>
      <c r="E12" s="80"/>
      <c r="F12" s="83"/>
      <c r="G12" s="84"/>
      <c r="H12" s="79"/>
      <c r="I12" s="80"/>
      <c r="J12" s="83">
        <v>5</v>
      </c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3600</v>
      </c>
      <c r="G19" s="82"/>
      <c r="H19" s="81">
        <f>SUM(H7:H18)</f>
        <v>0</v>
      </c>
      <c r="I19" s="81"/>
      <c r="J19" s="82">
        <f>SUM(J7:J18)</f>
        <v>2900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0"/>
  <sheetViews>
    <sheetView workbookViewId="0">
      <selection activeCell="P11" sqref="P11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 t="str">
        <f>[1]คำนวนให้!H2</f>
        <v>ผมฐ.กวช.สบศ.บก.ยศ.ทอ.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5</v>
      </c>
      <c r="F3" s="9" t="s">
        <v>23</v>
      </c>
      <c r="G3" s="12" t="str">
        <f>[1]คำนวนให้!B10</f>
        <v>การขออนุมัติหลักการศิษย์เก่าดีเด่นฯ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 t="s">
        <v>82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5" t="s">
        <v>89</v>
      </c>
      <c r="C8" s="6"/>
      <c r="D8" s="79"/>
      <c r="E8" s="80"/>
      <c r="F8" s="83">
        <v>360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5" t="s">
        <v>93</v>
      </c>
      <c r="C9" s="6"/>
      <c r="D9" s="79"/>
      <c r="E9" s="80"/>
      <c r="F9" s="83">
        <v>360</v>
      </c>
      <c r="G9" s="84"/>
      <c r="H9" s="79"/>
      <c r="I9" s="80"/>
      <c r="J9" s="83"/>
      <c r="K9" s="84"/>
    </row>
    <row r="10" spans="1:14" ht="24.95" customHeight="1">
      <c r="A10" s="7">
        <v>4</v>
      </c>
      <c r="B10" s="5" t="s">
        <v>94</v>
      </c>
      <c r="C10" s="6"/>
      <c r="D10" s="79"/>
      <c r="E10" s="80"/>
      <c r="F10" s="83">
        <v>1080</v>
      </c>
      <c r="G10" s="84"/>
      <c r="H10" s="79"/>
      <c r="I10" s="80"/>
      <c r="J10" s="83">
        <v>1080</v>
      </c>
      <c r="K10" s="84"/>
    </row>
    <row r="11" spans="1:14" ht="24.95" customHeight="1">
      <c r="A11" s="7">
        <v>5</v>
      </c>
      <c r="B11" s="5" t="s">
        <v>95</v>
      </c>
      <c r="C11" s="6"/>
      <c r="D11" s="79"/>
      <c r="E11" s="80"/>
      <c r="F11" s="83">
        <v>720</v>
      </c>
      <c r="G11" s="84"/>
      <c r="H11" s="79"/>
      <c r="I11" s="80"/>
      <c r="J11" s="83">
        <v>720</v>
      </c>
      <c r="K11" s="84"/>
    </row>
    <row r="12" spans="1:14" ht="24.95" customHeight="1">
      <c r="A12" s="7">
        <v>6</v>
      </c>
      <c r="B12" s="5" t="s">
        <v>96</v>
      </c>
      <c r="C12" s="6"/>
      <c r="D12" s="79"/>
      <c r="E12" s="80"/>
      <c r="F12" s="83"/>
      <c r="G12" s="84"/>
      <c r="H12" s="79"/>
      <c r="I12" s="80"/>
      <c r="J12" s="83">
        <v>15</v>
      </c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2520</v>
      </c>
      <c r="G19" s="82"/>
      <c r="H19" s="81">
        <f>SUM(H7:H18)</f>
        <v>0</v>
      </c>
      <c r="I19" s="81"/>
      <c r="J19" s="82">
        <f>SUM(J7:J18)</f>
        <v>1830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"/>
  <sheetViews>
    <sheetView workbookViewId="0">
      <selection activeCell="D8" sqref="D8:E8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[2]คำนวนให้!H2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1</v>
      </c>
      <c r="F3" s="9" t="s">
        <v>23</v>
      </c>
      <c r="G3" s="12" t="str">
        <f>[2]คำนวนให้!B6</f>
        <v>การจัดทำทำเนียบนักวิชาการ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 t="s">
        <v>100</v>
      </c>
      <c r="C7" s="6"/>
      <c r="D7" s="79"/>
      <c r="E7" s="80"/>
      <c r="F7" s="83">
        <v>10800</v>
      </c>
      <c r="G7" s="84"/>
      <c r="H7" s="79"/>
      <c r="I7" s="80"/>
      <c r="J7" s="83">
        <v>10800</v>
      </c>
      <c r="K7" s="84"/>
    </row>
    <row r="8" spans="1:14" ht="24.95" customHeight="1">
      <c r="A8" s="7">
        <v>2</v>
      </c>
      <c r="B8" s="5" t="s">
        <v>101</v>
      </c>
      <c r="C8" s="6"/>
      <c r="D8" s="79"/>
      <c r="E8" s="80"/>
      <c r="F8" s="83">
        <v>5040</v>
      </c>
      <c r="G8" s="84"/>
      <c r="H8" s="79"/>
      <c r="I8" s="80"/>
      <c r="J8" s="83">
        <v>5040</v>
      </c>
      <c r="K8" s="84"/>
    </row>
    <row r="9" spans="1:14" ht="24.95" customHeight="1">
      <c r="A9" s="7">
        <v>3</v>
      </c>
      <c r="B9" s="5" t="s">
        <v>102</v>
      </c>
      <c r="C9" s="6"/>
      <c r="D9" s="79"/>
      <c r="E9" s="80"/>
      <c r="F9" s="83">
        <v>1800</v>
      </c>
      <c r="G9" s="84"/>
      <c r="H9" s="79"/>
      <c r="I9" s="80"/>
      <c r="J9" s="83">
        <v>1800</v>
      </c>
      <c r="K9" s="84"/>
    </row>
    <row r="10" spans="1:14" ht="24.95" customHeight="1">
      <c r="A10" s="7">
        <v>4</v>
      </c>
      <c r="B10" s="5" t="s">
        <v>103</v>
      </c>
      <c r="C10" s="6"/>
      <c r="D10" s="79"/>
      <c r="E10" s="80"/>
      <c r="F10" s="83">
        <v>1800</v>
      </c>
      <c r="G10" s="84"/>
      <c r="H10" s="79"/>
      <c r="I10" s="80"/>
      <c r="J10" s="83">
        <v>1800</v>
      </c>
      <c r="K10" s="84"/>
    </row>
    <row r="11" spans="1:14" ht="24.95" customHeight="1">
      <c r="A11" s="7">
        <v>5</v>
      </c>
      <c r="B11" s="5" t="s">
        <v>104</v>
      </c>
      <c r="C11" s="6"/>
      <c r="D11" s="79"/>
      <c r="E11" s="80"/>
      <c r="F11" s="83">
        <v>1800</v>
      </c>
      <c r="G11" s="84"/>
      <c r="H11" s="79"/>
      <c r="I11" s="80"/>
      <c r="J11" s="83">
        <v>1800</v>
      </c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21240</v>
      </c>
      <c r="G19" s="82"/>
      <c r="H19" s="81">
        <f>SUM(H7:H18)</f>
        <v>0</v>
      </c>
      <c r="I19" s="81"/>
      <c r="J19" s="82">
        <f>SUM(J7:J18)</f>
        <v>21240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"/>
  <sheetViews>
    <sheetView workbookViewId="0">
      <selection sqref="A1:N19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[2]คำนวนให้!H2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2</v>
      </c>
      <c r="F3" s="9" t="s">
        <v>23</v>
      </c>
      <c r="G3" s="12" t="str">
        <f>[2]คำนวนให้!B7</f>
        <v>งานรวบรวม และจัดทำทำเนียบเอกสารประกอบการศึกษาของ ยศ.ทอ.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 t="s">
        <v>105</v>
      </c>
      <c r="C7" s="6"/>
      <c r="D7" s="79"/>
      <c r="E7" s="80"/>
      <c r="F7" s="83">
        <v>10800</v>
      </c>
      <c r="G7" s="84"/>
      <c r="H7" s="79"/>
      <c r="I7" s="80"/>
      <c r="J7" s="83"/>
      <c r="K7" s="84"/>
    </row>
    <row r="8" spans="1:14" ht="24.95" customHeight="1">
      <c r="A8" s="7">
        <v>2</v>
      </c>
      <c r="B8" s="5" t="s">
        <v>106</v>
      </c>
      <c r="C8" s="6"/>
      <c r="D8" s="79"/>
      <c r="E8" s="80"/>
      <c r="F8" s="83">
        <v>1800</v>
      </c>
      <c r="G8" s="84"/>
      <c r="H8" s="79"/>
      <c r="I8" s="80"/>
      <c r="J8" s="83">
        <v>1800</v>
      </c>
      <c r="K8" s="84"/>
    </row>
    <row r="9" spans="1:14" ht="24.95" customHeight="1">
      <c r="A9" s="7">
        <v>3</v>
      </c>
      <c r="B9" s="18" t="s">
        <v>107</v>
      </c>
      <c r="C9" s="6"/>
      <c r="D9" s="79"/>
      <c r="E9" s="80"/>
      <c r="F9" s="83">
        <v>5400</v>
      </c>
      <c r="G9" s="84"/>
      <c r="H9" s="79"/>
      <c r="I9" s="80"/>
      <c r="J9" s="83">
        <v>5400</v>
      </c>
      <c r="K9" s="84"/>
    </row>
    <row r="10" spans="1:14" ht="24.95" customHeight="1">
      <c r="A10" s="7">
        <v>4</v>
      </c>
      <c r="B10" s="5" t="s">
        <v>108</v>
      </c>
      <c r="C10" s="6"/>
      <c r="D10" s="79"/>
      <c r="E10" s="80"/>
      <c r="F10" s="83">
        <v>2520</v>
      </c>
      <c r="G10" s="84"/>
      <c r="H10" s="79"/>
      <c r="I10" s="80"/>
      <c r="J10" s="83">
        <v>2520</v>
      </c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20520</v>
      </c>
      <c r="G19" s="82"/>
      <c r="H19" s="81">
        <f>SUM(H7:H18)</f>
        <v>0</v>
      </c>
      <c r="I19" s="81"/>
      <c r="J19" s="82">
        <f>SUM(J7:J18)</f>
        <v>9720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0"/>
  <sheetViews>
    <sheetView workbookViewId="0">
      <selection sqref="A1:N19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[2]คำนวนให้!H2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3</v>
      </c>
      <c r="F3" s="9" t="s">
        <v>23</v>
      </c>
      <c r="G3" s="12" t="str">
        <f>[2]คำนวนให้!B8</f>
        <v xml:space="preserve">การเชิญผู้บรรยายภายนอก ยศ.ทอ. 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 t="s">
        <v>65</v>
      </c>
      <c r="C7" s="6"/>
      <c r="D7" s="79"/>
      <c r="E7" s="80"/>
      <c r="F7" s="83">
        <v>15</v>
      </c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5" t="s">
        <v>109</v>
      </c>
      <c r="C8" s="6"/>
      <c r="D8" s="79"/>
      <c r="E8" s="80"/>
      <c r="F8" s="83">
        <v>15</v>
      </c>
      <c r="G8" s="84"/>
      <c r="H8" s="79"/>
      <c r="I8" s="80"/>
      <c r="J8" s="83">
        <v>15</v>
      </c>
      <c r="K8" s="84"/>
    </row>
    <row r="9" spans="1:14" ht="24.95" customHeight="1">
      <c r="A9" s="7">
        <v>3</v>
      </c>
      <c r="B9" s="5" t="s">
        <v>110</v>
      </c>
      <c r="C9" s="6"/>
      <c r="D9" s="79"/>
      <c r="E9" s="80"/>
      <c r="F9" s="83">
        <v>30</v>
      </c>
      <c r="G9" s="84"/>
      <c r="H9" s="79"/>
      <c r="I9" s="80"/>
      <c r="J9" s="83">
        <v>30</v>
      </c>
      <c r="K9" s="84"/>
    </row>
    <row r="10" spans="1:14" ht="24.95" customHeight="1">
      <c r="A10" s="7">
        <v>4</v>
      </c>
      <c r="B10" s="5" t="s">
        <v>111</v>
      </c>
      <c r="C10" s="6"/>
      <c r="D10" s="79"/>
      <c r="E10" s="80"/>
      <c r="F10" s="83">
        <v>720</v>
      </c>
      <c r="G10" s="84"/>
      <c r="H10" s="79"/>
      <c r="I10" s="80"/>
      <c r="J10" s="83">
        <v>720</v>
      </c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780</v>
      </c>
      <c r="G19" s="82"/>
      <c r="H19" s="81">
        <f>SUM(H7:H18)</f>
        <v>0</v>
      </c>
      <c r="I19" s="81"/>
      <c r="J19" s="82">
        <f>SUM(J7:J18)</f>
        <v>780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0"/>
  <sheetViews>
    <sheetView workbookViewId="0">
      <selection activeCell="B15" sqref="B15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[2]คำนวนให้!H2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4</v>
      </c>
      <c r="F3" s="9" t="s">
        <v>23</v>
      </c>
      <c r="G3" s="12" t="str">
        <f>[2]คำนวนให้!B9</f>
        <v xml:space="preserve">การสนับสนุนผู้บรรยายของ ยศ.ทอ. ให้แก่ นขต.ทอ.และหน่วยนอก ทอ. 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 t="s">
        <v>65</v>
      </c>
      <c r="C7" s="6"/>
      <c r="D7" s="79"/>
      <c r="E7" s="80"/>
      <c r="F7" s="83"/>
      <c r="G7" s="84"/>
      <c r="H7" s="79"/>
      <c r="I7" s="80"/>
      <c r="J7" s="83">
        <v>5</v>
      </c>
      <c r="K7" s="84"/>
    </row>
    <row r="8" spans="1:14" ht="24.95" customHeight="1">
      <c r="A8" s="7">
        <v>2</v>
      </c>
      <c r="B8" s="5" t="s">
        <v>112</v>
      </c>
      <c r="C8" s="6"/>
      <c r="D8" s="79"/>
      <c r="E8" s="80"/>
      <c r="F8" s="83">
        <v>720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5" t="s">
        <v>113</v>
      </c>
      <c r="C9" s="6"/>
      <c r="D9" s="79"/>
      <c r="E9" s="80"/>
      <c r="F9" s="83"/>
      <c r="G9" s="84"/>
      <c r="H9" s="79"/>
      <c r="I9" s="80"/>
      <c r="J9" s="83">
        <v>30</v>
      </c>
      <c r="K9" s="84"/>
    </row>
    <row r="10" spans="1:14" ht="24.95" customHeight="1">
      <c r="A10" s="7">
        <v>4</v>
      </c>
      <c r="B10" s="5" t="s">
        <v>114</v>
      </c>
      <c r="C10" s="6"/>
      <c r="D10" s="79"/>
      <c r="E10" s="80"/>
      <c r="F10" s="83">
        <v>15</v>
      </c>
      <c r="G10" s="84"/>
      <c r="H10" s="79"/>
      <c r="I10" s="80"/>
      <c r="J10" s="83">
        <v>15</v>
      </c>
      <c r="K10" s="84"/>
    </row>
    <row r="11" spans="1:14" ht="24.95" customHeight="1">
      <c r="A11" s="7">
        <v>5</v>
      </c>
      <c r="B11" s="5" t="s">
        <v>115</v>
      </c>
      <c r="C11" s="6"/>
      <c r="D11" s="79"/>
      <c r="E11" s="80"/>
      <c r="F11" s="83"/>
      <c r="G11" s="84"/>
      <c r="H11" s="79"/>
      <c r="I11" s="80"/>
      <c r="J11" s="83">
        <v>5</v>
      </c>
      <c r="K11" s="84"/>
    </row>
    <row r="12" spans="1:14" ht="24.95" customHeight="1">
      <c r="A12" s="7">
        <v>6</v>
      </c>
      <c r="B12" s="5" t="s">
        <v>116</v>
      </c>
      <c r="C12" s="6"/>
      <c r="D12" s="79"/>
      <c r="E12" s="80"/>
      <c r="F12" s="83">
        <v>720</v>
      </c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1455</v>
      </c>
      <c r="G19" s="82"/>
      <c r="H19" s="81">
        <f>SUM(H7:H18)</f>
        <v>0</v>
      </c>
      <c r="I19" s="81"/>
      <c r="J19" s="82">
        <f>SUM(J7:J18)</f>
        <v>55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0"/>
  <sheetViews>
    <sheetView workbookViewId="0">
      <selection activeCell="G3" sqref="G3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16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</row>
    <row r="8" spans="1:14" ht="24.95" customHeight="1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</row>
    <row r="9" spans="1:14" ht="24.95" customHeight="1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</row>
    <row r="10" spans="1:14" ht="24.95" customHeight="1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0"/>
  <sheetViews>
    <sheetView workbookViewId="0">
      <selection activeCell="G3" sqref="G3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17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</row>
    <row r="8" spans="1:14" ht="24.95" customHeight="1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</row>
    <row r="9" spans="1:14" ht="24.95" customHeight="1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</row>
    <row r="10" spans="1:14" ht="24.95" customHeight="1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0"/>
  <sheetViews>
    <sheetView workbookViewId="0">
      <selection activeCell="G3" sqref="G3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18</v>
      </c>
      <c r="F3" s="9" t="s">
        <v>23</v>
      </c>
      <c r="G3" s="13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</row>
    <row r="8" spans="1:14" ht="24.95" customHeight="1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</row>
    <row r="9" spans="1:14" ht="24.95" customHeight="1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</row>
    <row r="10" spans="1:14" ht="24.95" customHeight="1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workbookViewId="0">
      <selection activeCell="F2" sqref="F2:G2"/>
    </sheetView>
  </sheetViews>
  <sheetFormatPr defaultColWidth="9" defaultRowHeight="19.5"/>
  <cols>
    <col min="1" max="1" width="5.28515625" style="8" customWidth="1"/>
    <col min="2" max="2" width="57.42578125" style="3" customWidth="1"/>
    <col min="3" max="3" width="17.140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1</v>
      </c>
      <c r="F3" s="9" t="s">
        <v>23</v>
      </c>
      <c r="G3" s="12" t="str">
        <f>คำนวนให้!B7</f>
        <v>แจ้งการปรับปรุงหลักสูตรการศึกษาใน ยศ.ทอ.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3" t="s">
        <v>26</v>
      </c>
      <c r="C7" s="6"/>
      <c r="D7" s="79"/>
      <c r="E7" s="80"/>
      <c r="F7" s="83">
        <v>360</v>
      </c>
      <c r="G7" s="84"/>
      <c r="H7" s="79"/>
      <c r="I7" s="80"/>
      <c r="J7" s="83"/>
      <c r="K7" s="84"/>
    </row>
    <row r="8" spans="1:14" ht="24.95" customHeight="1">
      <c r="A8" s="7">
        <v>2</v>
      </c>
      <c r="B8" s="3" t="s">
        <v>27</v>
      </c>
      <c r="C8" s="6"/>
      <c r="D8" s="79"/>
      <c r="E8" s="80"/>
      <c r="F8" s="83">
        <v>360</v>
      </c>
      <c r="G8" s="84"/>
      <c r="H8" s="79"/>
      <c r="I8" s="80"/>
      <c r="J8" s="83">
        <v>360</v>
      </c>
      <c r="K8" s="84"/>
    </row>
    <row r="9" spans="1:14" ht="24.95" customHeight="1">
      <c r="A9" s="7">
        <v>3</v>
      </c>
      <c r="B9" s="15" t="s">
        <v>28</v>
      </c>
      <c r="C9" s="6"/>
      <c r="D9" s="79"/>
      <c r="E9" s="80"/>
      <c r="F9" s="83">
        <v>30</v>
      </c>
      <c r="G9" s="84"/>
      <c r="H9" s="79"/>
      <c r="I9" s="80"/>
      <c r="J9" s="83">
        <v>30</v>
      </c>
      <c r="K9" s="84"/>
    </row>
    <row r="10" spans="1:14" ht="24.95" customHeight="1">
      <c r="A10" s="7">
        <v>4</v>
      </c>
      <c r="B10" s="3" t="s">
        <v>29</v>
      </c>
      <c r="C10" s="6"/>
      <c r="D10" s="79"/>
      <c r="E10" s="80"/>
      <c r="F10" s="83"/>
      <c r="G10" s="84"/>
      <c r="H10" s="79"/>
      <c r="I10" s="80"/>
      <c r="J10" s="83">
        <v>5</v>
      </c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750</v>
      </c>
      <c r="G19" s="82"/>
      <c r="H19" s="81">
        <f>SUM(H7:H18)</f>
        <v>0</v>
      </c>
      <c r="I19" s="81"/>
      <c r="J19" s="82">
        <f>SUM(J7:J18)</f>
        <v>395</v>
      </c>
      <c r="K19" s="82"/>
    </row>
    <row r="20" spans="1:11">
      <c r="B20" s="3" t="s">
        <v>15</v>
      </c>
    </row>
  </sheetData>
  <mergeCells count="70">
    <mergeCell ref="A19:B19"/>
    <mergeCell ref="A3:D3"/>
    <mergeCell ref="D19:E19"/>
    <mergeCell ref="F19:G19"/>
    <mergeCell ref="F13:G13"/>
    <mergeCell ref="F14:G14"/>
    <mergeCell ref="F15:G15"/>
    <mergeCell ref="F16:G16"/>
    <mergeCell ref="F17:G17"/>
    <mergeCell ref="F18:G18"/>
    <mergeCell ref="F7:G7"/>
    <mergeCell ref="F8:G8"/>
    <mergeCell ref="F9:G9"/>
    <mergeCell ref="F10:G10"/>
    <mergeCell ref="F11:G11"/>
    <mergeCell ref="F12:G12"/>
    <mergeCell ref="H19:I19"/>
    <mergeCell ref="J19:K19"/>
    <mergeCell ref="H6:I6"/>
    <mergeCell ref="F6:G6"/>
    <mergeCell ref="J13:K13"/>
    <mergeCell ref="J14:K14"/>
    <mergeCell ref="J15:K15"/>
    <mergeCell ref="J16:K16"/>
    <mergeCell ref="J17:K17"/>
    <mergeCell ref="J18:K18"/>
    <mergeCell ref="J7:K7"/>
    <mergeCell ref="J8:K8"/>
    <mergeCell ref="J9:K9"/>
    <mergeCell ref="J10:K10"/>
    <mergeCell ref="J11:K11"/>
    <mergeCell ref="J12:K12"/>
    <mergeCell ref="H18:I18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D18:E18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H5:I5"/>
    <mergeCell ref="J5:K5"/>
    <mergeCell ref="A1:N1"/>
    <mergeCell ref="C5:C6"/>
    <mergeCell ref="D5:E5"/>
    <mergeCell ref="F5:G5"/>
    <mergeCell ref="D6:E6"/>
    <mergeCell ref="A4:A6"/>
    <mergeCell ref="B4:B6"/>
    <mergeCell ref="C4:G4"/>
    <mergeCell ref="H4:K4"/>
    <mergeCell ref="J6:K6"/>
    <mergeCell ref="A2:E2"/>
    <mergeCell ref="F2:G2"/>
  </mergeCells>
  <pageMargins left="0.39370078740157483" right="0.39370078740157483" top="0.35433070866141736" bottom="0.35433070866141736" header="0.31496062992125984" footer="0.31496062992125984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0"/>
  <sheetViews>
    <sheetView workbookViewId="0">
      <selection activeCell="G3" sqref="G3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19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</row>
    <row r="8" spans="1:14" ht="24.95" customHeight="1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</row>
    <row r="9" spans="1:14" ht="24.95" customHeight="1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</row>
    <row r="10" spans="1:14" ht="24.95" customHeight="1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0"/>
  <sheetViews>
    <sheetView workbookViewId="0">
      <selection activeCell="C4" sqref="C4:G4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20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</row>
    <row r="8" spans="1:14" ht="24.95" customHeight="1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</row>
    <row r="9" spans="1:14" ht="24.95" customHeight="1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</row>
    <row r="10" spans="1:14" ht="24.95" customHeight="1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</row>
    <row r="20" spans="1:11">
      <c r="B20" s="3" t="s">
        <v>15</v>
      </c>
    </row>
  </sheetData>
  <mergeCells count="70">
    <mergeCell ref="A19:B19"/>
    <mergeCell ref="D19:E19"/>
    <mergeCell ref="F19:G19"/>
    <mergeCell ref="H19:I1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H6:I6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F2:G2"/>
    <mergeCell ref="J5:K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9"/>
  <sheetViews>
    <sheetView topLeftCell="A2" zoomScale="136" zoomScaleNormal="136" workbookViewId="0">
      <selection activeCell="J14" sqref="J14:K14"/>
    </sheetView>
  </sheetViews>
  <sheetFormatPr defaultRowHeight="15"/>
  <cols>
    <col min="2" max="2" width="27.28515625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 t="s">
        <v>24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21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9"/>
  <sheetViews>
    <sheetView workbookViewId="0">
      <selection activeCell="F9" sqref="F9:G9"/>
    </sheetView>
  </sheetViews>
  <sheetFormatPr defaultRowHeight="15"/>
  <cols>
    <col min="2" max="2" width="29.5703125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22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workbookViewId="0">
      <selection activeCell="C4" sqref="C4:G4"/>
    </sheetView>
  </sheetViews>
  <sheetFormatPr defaultRowHeight="15"/>
  <cols>
    <col min="2" max="2" width="28.42578125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23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9"/>
  <sheetViews>
    <sheetView topLeftCell="A2" workbookViewId="0">
      <selection activeCell="C4" sqref="C4:G4"/>
    </sheetView>
  </sheetViews>
  <sheetFormatPr defaultRowHeight="15"/>
  <cols>
    <col min="2" max="2" width="27.42578125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24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9"/>
  <sheetViews>
    <sheetView workbookViewId="0">
      <selection activeCell="C4" sqref="C4:G4"/>
    </sheetView>
  </sheetViews>
  <sheetFormatPr defaultRowHeight="15"/>
  <cols>
    <col min="2" max="2" width="24.42578125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25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19"/>
  <sheetViews>
    <sheetView workbookViewId="0">
      <selection activeCell="C4" sqref="C4:G4"/>
    </sheetView>
  </sheetViews>
  <sheetFormatPr defaultRowHeight="15"/>
  <cols>
    <col min="2" max="2" width="28.5703125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26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19"/>
  <sheetViews>
    <sheetView workbookViewId="0">
      <selection activeCell="C4" sqref="C4:G4"/>
    </sheetView>
  </sheetViews>
  <sheetFormatPr defaultRowHeight="15"/>
  <cols>
    <col min="2" max="2" width="30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27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19"/>
  <sheetViews>
    <sheetView workbookViewId="0">
      <selection activeCell="C4" sqref="C4:G4"/>
    </sheetView>
  </sheetViews>
  <sheetFormatPr defaultRowHeight="15"/>
  <cols>
    <col min="2" max="2" width="23.85546875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28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workbookViewId="0">
      <selection activeCell="D11" sqref="D11:E11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2</v>
      </c>
      <c r="F3" s="9" t="s">
        <v>23</v>
      </c>
      <c r="G3" s="12" t="str">
        <f>คำนวนให้!B8</f>
        <v>การพัฒนาหลักสูตรการศึกษาใน ยศ.ทอ.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3" t="s">
        <v>37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3" t="s">
        <v>36</v>
      </c>
      <c r="C8" s="6"/>
      <c r="D8" s="79"/>
      <c r="E8" s="80"/>
      <c r="F8" s="83">
        <v>3600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3" t="s">
        <v>34</v>
      </c>
      <c r="C9" s="6"/>
      <c r="D9" s="79"/>
      <c r="E9" s="80"/>
      <c r="F9" s="83">
        <v>1080</v>
      </c>
      <c r="G9" s="84"/>
      <c r="H9" s="79"/>
      <c r="I9" s="80"/>
      <c r="J9" s="83"/>
      <c r="K9" s="84"/>
    </row>
    <row r="10" spans="1:14" ht="24.95" customHeight="1">
      <c r="A10" s="7">
        <v>4</v>
      </c>
      <c r="B10" s="5" t="s">
        <v>35</v>
      </c>
      <c r="C10" s="6"/>
      <c r="D10" s="79"/>
      <c r="E10" s="80"/>
      <c r="F10" s="83">
        <v>3600</v>
      </c>
      <c r="G10" s="84"/>
      <c r="H10" s="79"/>
      <c r="I10" s="80"/>
      <c r="J10" s="83">
        <v>3600</v>
      </c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8280</v>
      </c>
      <c r="G19" s="82"/>
      <c r="H19" s="81">
        <f>SUM(H7:H18)</f>
        <v>0</v>
      </c>
      <c r="I19" s="81"/>
      <c r="J19" s="82">
        <f>SUM(J7:J18)</f>
        <v>3615</v>
      </c>
      <c r="K19" s="82"/>
    </row>
    <row r="20" spans="1:11">
      <c r="B20" s="3" t="s">
        <v>15</v>
      </c>
    </row>
  </sheetData>
  <mergeCells count="70">
    <mergeCell ref="A3:D3"/>
    <mergeCell ref="D18:E18"/>
    <mergeCell ref="F18:G18"/>
    <mergeCell ref="H18:I18"/>
    <mergeCell ref="J18:K18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A19:B19"/>
    <mergeCell ref="D19:E19"/>
    <mergeCell ref="F19:G19"/>
    <mergeCell ref="H19:I19"/>
    <mergeCell ref="J19:K19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J8:K8"/>
    <mergeCell ref="D9:E9"/>
    <mergeCell ref="F9:G9"/>
    <mergeCell ref="H9:I9"/>
    <mergeCell ref="J9:K9"/>
    <mergeCell ref="H6:I6"/>
    <mergeCell ref="D8:E8"/>
    <mergeCell ref="F8:G8"/>
    <mergeCell ref="H8:I8"/>
    <mergeCell ref="D7:E7"/>
    <mergeCell ref="F7:G7"/>
    <mergeCell ref="H7:I7"/>
    <mergeCell ref="J7:K7"/>
    <mergeCell ref="A1:N1"/>
    <mergeCell ref="A2:E2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J5:K5"/>
    <mergeCell ref="F2:G2"/>
    <mergeCell ref="D6:E6"/>
    <mergeCell ref="F6:G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19"/>
  <sheetViews>
    <sheetView workbookViewId="0">
      <selection activeCell="F7" sqref="F7:G7"/>
    </sheetView>
  </sheetViews>
  <sheetFormatPr defaultRowHeight="15"/>
  <cols>
    <col min="2" max="2" width="30.7109375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29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19"/>
  <sheetViews>
    <sheetView workbookViewId="0">
      <selection activeCell="M7" sqref="M7"/>
    </sheetView>
  </sheetViews>
  <sheetFormatPr defaultRowHeight="15"/>
  <cols>
    <col min="2" max="2" width="33" customWidth="1"/>
  </cols>
  <sheetData>
    <row r="1" spans="1:14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  <c r="L2" s="1"/>
      <c r="M2" s="1"/>
      <c r="N2" s="1"/>
    </row>
    <row r="3" spans="1:14" ht="24">
      <c r="A3" s="86" t="s">
        <v>22</v>
      </c>
      <c r="B3" s="86"/>
      <c r="C3" s="86"/>
      <c r="D3" s="86"/>
      <c r="E3" s="14">
        <v>30</v>
      </c>
      <c r="F3" s="9" t="s">
        <v>23</v>
      </c>
      <c r="G3" s="12" t="e">
        <f>คำนวนให้!#REF!</f>
        <v>#REF!</v>
      </c>
      <c r="H3" s="12"/>
      <c r="I3" s="12"/>
      <c r="J3" s="12"/>
      <c r="K3" s="10"/>
      <c r="L3" s="10"/>
      <c r="M3" s="10"/>
      <c r="N3" s="10"/>
    </row>
    <row r="4" spans="1:14" ht="19.5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  <c r="L4" s="2"/>
      <c r="M4" s="2"/>
      <c r="N4" s="2"/>
    </row>
    <row r="5" spans="1:14" ht="19.5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  <c r="L5" s="2"/>
      <c r="M5" s="2"/>
      <c r="N5" s="2"/>
    </row>
    <row r="6" spans="1:14" ht="19.5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  <c r="L6" s="2"/>
      <c r="M6" s="2"/>
      <c r="N6" s="2"/>
    </row>
    <row r="7" spans="1:14" ht="19.5">
      <c r="A7" s="7">
        <v>1</v>
      </c>
      <c r="B7" s="5"/>
      <c r="C7" s="6"/>
      <c r="D7" s="79"/>
      <c r="E7" s="80"/>
      <c r="F7" s="83"/>
      <c r="G7" s="84"/>
      <c r="H7" s="79"/>
      <c r="I7" s="80"/>
      <c r="J7" s="83"/>
      <c r="K7" s="84"/>
      <c r="L7" s="3"/>
      <c r="M7" s="3"/>
      <c r="N7" s="3"/>
    </row>
    <row r="8" spans="1:14" ht="19.5">
      <c r="A8" s="7">
        <v>2</v>
      </c>
      <c r="B8" s="5"/>
      <c r="C8" s="6"/>
      <c r="D8" s="79"/>
      <c r="E8" s="80"/>
      <c r="F8" s="83"/>
      <c r="G8" s="84"/>
      <c r="H8" s="79"/>
      <c r="I8" s="80"/>
      <c r="J8" s="83"/>
      <c r="K8" s="84"/>
      <c r="L8" s="3"/>
      <c r="M8" s="3"/>
      <c r="N8" s="3"/>
    </row>
    <row r="9" spans="1:14" ht="19.5">
      <c r="A9" s="7">
        <v>3</v>
      </c>
      <c r="B9" s="5"/>
      <c r="C9" s="6"/>
      <c r="D9" s="79"/>
      <c r="E9" s="80"/>
      <c r="F9" s="83"/>
      <c r="G9" s="84"/>
      <c r="H9" s="79"/>
      <c r="I9" s="80"/>
      <c r="J9" s="83"/>
      <c r="K9" s="84"/>
      <c r="L9" s="3"/>
      <c r="M9" s="3"/>
      <c r="N9" s="3"/>
    </row>
    <row r="10" spans="1:14" ht="19.5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  <c r="L10" s="3"/>
      <c r="M10" s="3"/>
      <c r="N10" s="3"/>
    </row>
    <row r="11" spans="1:14" ht="19.5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  <c r="L11" s="3"/>
      <c r="M11" s="3"/>
      <c r="N11" s="3"/>
    </row>
    <row r="12" spans="1:14" ht="19.5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  <c r="L12" s="3"/>
      <c r="M12" s="3"/>
      <c r="N12" s="3"/>
    </row>
    <row r="13" spans="1:14" ht="19.5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  <c r="L13" s="3"/>
      <c r="M13" s="3"/>
      <c r="N13" s="3"/>
    </row>
    <row r="14" spans="1:14" ht="19.5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  <c r="L14" s="3"/>
      <c r="M14" s="3"/>
      <c r="N14" s="3"/>
    </row>
    <row r="15" spans="1:14" ht="19.5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  <c r="L15" s="3"/>
      <c r="M15" s="3"/>
      <c r="N15" s="3"/>
    </row>
    <row r="16" spans="1:14" ht="19.5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  <c r="L16" s="3"/>
      <c r="M16" s="3"/>
      <c r="N16" s="3"/>
    </row>
    <row r="17" spans="1:14" ht="19.5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  <c r="L17" s="3"/>
      <c r="M17" s="3"/>
      <c r="N17" s="3"/>
    </row>
    <row r="18" spans="1:14" ht="19.5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  <c r="L18" s="3"/>
      <c r="M18" s="3"/>
      <c r="N18" s="3"/>
    </row>
    <row r="19" spans="1:14" ht="19.5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0</v>
      </c>
      <c r="G19" s="82"/>
      <c r="H19" s="81">
        <f>SUM(H7:H18)</f>
        <v>0</v>
      </c>
      <c r="I19" s="81"/>
      <c r="J19" s="82">
        <f>SUM(J7:J18)</f>
        <v>0</v>
      </c>
      <c r="K19" s="82"/>
      <c r="L19" s="3"/>
      <c r="M19" s="3"/>
      <c r="N19" s="3"/>
    </row>
  </sheetData>
  <mergeCells count="70"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D8:E8"/>
    <mergeCell ref="F8:G8"/>
    <mergeCell ref="H8:I8"/>
    <mergeCell ref="J8:K8"/>
    <mergeCell ref="D9:E9"/>
    <mergeCell ref="F9:G9"/>
    <mergeCell ref="H9:I9"/>
    <mergeCell ref="J9:K9"/>
    <mergeCell ref="J6:K6"/>
    <mergeCell ref="D7:E7"/>
    <mergeCell ref="F7:G7"/>
    <mergeCell ref="H7:I7"/>
    <mergeCell ref="J7:K7"/>
    <mergeCell ref="A1:N1"/>
    <mergeCell ref="A2:E2"/>
    <mergeCell ref="F2:G2"/>
    <mergeCell ref="A3:D3"/>
    <mergeCell ref="A4:A6"/>
    <mergeCell ref="B4:B6"/>
    <mergeCell ref="C4:G4"/>
    <mergeCell ref="H4:K4"/>
    <mergeCell ref="C5:C6"/>
    <mergeCell ref="D5:E5"/>
    <mergeCell ref="F5:G5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B11" sqref="B11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3</v>
      </c>
      <c r="F3" s="9" t="s">
        <v>23</v>
      </c>
      <c r="G3" s="12" t="str">
        <f>คำนวนให้!B9</f>
        <v>การพิจารณาหลักสูตรการศึกษาใน ยศ.ทอ.กรณียืนยันใช้หลักสูตรเดิม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3" t="s">
        <v>31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3" t="s">
        <v>33</v>
      </c>
      <c r="C8" s="6"/>
      <c r="D8" s="79"/>
      <c r="E8" s="80"/>
      <c r="F8" s="83">
        <v>1800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3" t="s">
        <v>32</v>
      </c>
      <c r="C9" s="6"/>
      <c r="D9" s="79"/>
      <c r="E9" s="80"/>
      <c r="F9" s="83">
        <v>1080</v>
      </c>
      <c r="G9" s="84"/>
      <c r="H9" s="79"/>
      <c r="I9" s="80"/>
      <c r="J9" s="83">
        <v>1080</v>
      </c>
      <c r="K9" s="84"/>
    </row>
    <row r="10" spans="1:14" ht="24.95" customHeight="1">
      <c r="A10" s="7">
        <v>4</v>
      </c>
      <c r="B10" s="3" t="s">
        <v>38</v>
      </c>
      <c r="C10" s="6"/>
      <c r="D10" s="79"/>
      <c r="E10" s="80"/>
      <c r="F10" s="83">
        <v>1800</v>
      </c>
      <c r="G10" s="84"/>
      <c r="H10" s="79"/>
      <c r="I10" s="80"/>
      <c r="J10" s="83">
        <v>1800</v>
      </c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4680</v>
      </c>
      <c r="G19" s="82"/>
      <c r="H19" s="81">
        <f>SUM(H7:H18)</f>
        <v>0</v>
      </c>
      <c r="I19" s="81"/>
      <c r="J19" s="82">
        <f>SUM(J7:J18)</f>
        <v>2895</v>
      </c>
      <c r="K19" s="82"/>
    </row>
    <row r="20" spans="1:11">
      <c r="B20" s="3" t="s">
        <v>15</v>
      </c>
    </row>
  </sheetData>
  <mergeCells count="70">
    <mergeCell ref="A3:D3"/>
    <mergeCell ref="D18:E18"/>
    <mergeCell ref="F18:G18"/>
    <mergeCell ref="H18:I18"/>
    <mergeCell ref="J18:K18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A19:B19"/>
    <mergeCell ref="D19:E19"/>
    <mergeCell ref="F19:G19"/>
    <mergeCell ref="H19:I19"/>
    <mergeCell ref="J19:K19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J8:K8"/>
    <mergeCell ref="D9:E9"/>
    <mergeCell ref="F9:G9"/>
    <mergeCell ref="H9:I9"/>
    <mergeCell ref="J9:K9"/>
    <mergeCell ref="H6:I6"/>
    <mergeCell ref="D8:E8"/>
    <mergeCell ref="F8:G8"/>
    <mergeCell ref="H8:I8"/>
    <mergeCell ref="D7:E7"/>
    <mergeCell ref="F7:G7"/>
    <mergeCell ref="H7:I7"/>
    <mergeCell ref="J7:K7"/>
    <mergeCell ref="A1:N1"/>
    <mergeCell ref="A2:E2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J5:K5"/>
    <mergeCell ref="F2:G2"/>
    <mergeCell ref="D6:E6"/>
    <mergeCell ref="F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"/>
  <sheetViews>
    <sheetView workbookViewId="0">
      <selection sqref="A1:K1"/>
    </sheetView>
  </sheetViews>
  <sheetFormatPr defaultColWidth="9" defaultRowHeight="19.5"/>
  <cols>
    <col min="1" max="1" width="5.28515625" style="8" customWidth="1"/>
    <col min="2" max="2" width="68.42578125" style="3" customWidth="1"/>
    <col min="3" max="3" width="4.28515625" style="3" customWidth="1"/>
    <col min="4" max="4" width="7.7109375" style="3" customWidth="1"/>
    <col min="5" max="5" width="3.85546875" style="3" customWidth="1"/>
    <col min="6" max="6" width="7.7109375" style="3" customWidth="1"/>
    <col min="7" max="7" width="3.42578125" style="3" customWidth="1"/>
    <col min="8" max="8" width="6.42578125" style="3" customWidth="1"/>
    <col min="9" max="9" width="4.140625" style="3" customWidth="1"/>
    <col min="10" max="10" width="6.42578125" style="3" customWidth="1"/>
    <col min="11" max="12" width="3.42578125" style="3" customWidth="1"/>
    <col min="13" max="16384" width="9" style="3"/>
  </cols>
  <sheetData>
    <row r="1" spans="1:14" s="1" customFormat="1" ht="24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24">
      <c r="A2" s="4" t="s">
        <v>3</v>
      </c>
      <c r="B2" s="22">
        <f>คำนวนให้!H2</f>
        <v>0</v>
      </c>
      <c r="C2" s="4"/>
      <c r="D2" s="4"/>
      <c r="E2" s="4"/>
      <c r="G2" s="22"/>
      <c r="H2" s="4"/>
      <c r="I2" s="4"/>
      <c r="J2" s="4"/>
      <c r="K2" s="4"/>
    </row>
    <row r="3" spans="1:14" s="1" customFormat="1" ht="24">
      <c r="A3" s="23" t="s">
        <v>22</v>
      </c>
      <c r="B3" s="23"/>
      <c r="C3" s="23"/>
      <c r="D3" s="23"/>
      <c r="E3" s="14">
        <v>4</v>
      </c>
      <c r="F3" s="9" t="s">
        <v>23</v>
      </c>
      <c r="G3" s="12" t="str">
        <f>คำนวนให้!B10</f>
        <v xml:space="preserve">การกลั่นกรองหลักสูตรการศึกษาของ ทอ. 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3" t="s">
        <v>40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3" t="s">
        <v>41</v>
      </c>
      <c r="C8" s="6"/>
      <c r="D8" s="79"/>
      <c r="E8" s="80"/>
      <c r="F8" s="83">
        <v>3600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3" t="s">
        <v>42</v>
      </c>
      <c r="C9" s="6"/>
      <c r="D9" s="79"/>
      <c r="E9" s="80"/>
      <c r="F9" s="83">
        <v>1080</v>
      </c>
      <c r="G9" s="84"/>
      <c r="H9" s="79"/>
      <c r="I9" s="80"/>
      <c r="J9" s="83">
        <v>1080</v>
      </c>
      <c r="K9" s="84"/>
    </row>
    <row r="10" spans="1:14" ht="24.95" customHeight="1">
      <c r="A10" s="7">
        <v>4</v>
      </c>
      <c r="B10" s="3" t="s">
        <v>43</v>
      </c>
      <c r="C10" s="6"/>
      <c r="D10" s="79"/>
      <c r="E10" s="80"/>
      <c r="F10" s="83">
        <v>3600</v>
      </c>
      <c r="G10" s="84"/>
      <c r="H10" s="79"/>
      <c r="I10" s="80"/>
      <c r="J10" s="83">
        <v>3600</v>
      </c>
      <c r="K10" s="84"/>
    </row>
    <row r="11" spans="1:14" ht="24.95" customHeight="1">
      <c r="A11" s="7">
        <v>5</v>
      </c>
      <c r="B11" s="3" t="s">
        <v>44</v>
      </c>
      <c r="C11" s="6"/>
      <c r="D11" s="79"/>
      <c r="E11" s="80"/>
      <c r="F11" s="83">
        <v>1080</v>
      </c>
      <c r="G11" s="84"/>
      <c r="H11" s="79"/>
      <c r="I11" s="80"/>
      <c r="J11" s="83">
        <v>1080</v>
      </c>
      <c r="K11" s="84"/>
    </row>
    <row r="12" spans="1:14" ht="24.95" customHeight="1">
      <c r="A12" s="7">
        <v>6</v>
      </c>
      <c r="B12" s="3" t="s">
        <v>45</v>
      </c>
      <c r="C12" s="6"/>
      <c r="D12" s="79"/>
      <c r="E12" s="80"/>
      <c r="F12" s="83">
        <v>3600</v>
      </c>
      <c r="G12" s="84"/>
      <c r="H12" s="79"/>
      <c r="I12" s="80"/>
      <c r="J12" s="83">
        <v>3600</v>
      </c>
      <c r="K12" s="84"/>
    </row>
    <row r="13" spans="1:14" ht="24.95" customHeight="1">
      <c r="A13" s="7">
        <v>7</v>
      </c>
      <c r="B13" s="3" t="s">
        <v>46</v>
      </c>
      <c r="C13" s="6"/>
      <c r="D13" s="79"/>
      <c r="E13" s="80"/>
      <c r="F13" s="83">
        <v>1800</v>
      </c>
      <c r="G13" s="84"/>
      <c r="H13" s="79"/>
      <c r="I13" s="80"/>
      <c r="J13" s="83">
        <v>1800</v>
      </c>
      <c r="K13" s="84"/>
    </row>
    <row r="14" spans="1:14" ht="24.95" customHeight="1">
      <c r="A14" s="7">
        <v>8</v>
      </c>
      <c r="B14" s="3" t="s">
        <v>47</v>
      </c>
      <c r="C14" s="6"/>
      <c r="D14" s="79"/>
      <c r="E14" s="80"/>
      <c r="F14" s="83"/>
      <c r="G14" s="84"/>
      <c r="H14" s="79"/>
      <c r="I14" s="80"/>
      <c r="J14" s="83">
        <v>15</v>
      </c>
      <c r="K14" s="84"/>
    </row>
    <row r="15" spans="1:14" ht="24.95" customHeight="1">
      <c r="A15" s="7">
        <v>9</v>
      </c>
      <c r="B15" s="3" t="s">
        <v>48</v>
      </c>
      <c r="C15" s="6"/>
      <c r="D15" s="79"/>
      <c r="E15" s="80"/>
      <c r="F15" s="83">
        <v>15</v>
      </c>
      <c r="G15" s="84"/>
      <c r="H15" s="79"/>
      <c r="I15" s="80"/>
      <c r="J15" s="83">
        <v>15</v>
      </c>
      <c r="K15" s="84"/>
    </row>
    <row r="16" spans="1:14" ht="41.25" customHeight="1">
      <c r="A16" s="20">
        <v>10</v>
      </c>
      <c r="B16" s="19" t="s">
        <v>119</v>
      </c>
      <c r="C16" s="6"/>
      <c r="D16" s="79"/>
      <c r="E16" s="80"/>
      <c r="F16" s="83">
        <v>360</v>
      </c>
      <c r="G16" s="84"/>
      <c r="H16" s="79"/>
      <c r="I16" s="80"/>
      <c r="J16" s="83">
        <v>360</v>
      </c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15135</v>
      </c>
      <c r="G19" s="82"/>
      <c r="H19" s="81">
        <f>SUM(H7:H18)</f>
        <v>0</v>
      </c>
      <c r="I19" s="81"/>
      <c r="J19" s="82">
        <f>SUM(J7:J18)</f>
        <v>11565</v>
      </c>
      <c r="K19" s="82"/>
    </row>
    <row r="20" spans="1:11">
      <c r="B20" s="3" t="s">
        <v>15</v>
      </c>
    </row>
  </sheetData>
  <mergeCells count="66">
    <mergeCell ref="J18:K18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A19:B19"/>
    <mergeCell ref="D19:E19"/>
    <mergeCell ref="F19:G19"/>
    <mergeCell ref="H19:I19"/>
    <mergeCell ref="J19:K19"/>
    <mergeCell ref="J14:K14"/>
    <mergeCell ref="D15:E15"/>
    <mergeCell ref="F15:G15"/>
    <mergeCell ref="H15:I15"/>
    <mergeCell ref="J15:K15"/>
    <mergeCell ref="D14:E14"/>
    <mergeCell ref="F14:G14"/>
    <mergeCell ref="H14:I14"/>
    <mergeCell ref="J12:K12"/>
    <mergeCell ref="D13:E13"/>
    <mergeCell ref="F13:G13"/>
    <mergeCell ref="H13:I13"/>
    <mergeCell ref="J13:K13"/>
    <mergeCell ref="D12:E12"/>
    <mergeCell ref="F12:G12"/>
    <mergeCell ref="H12:I12"/>
    <mergeCell ref="J10:K10"/>
    <mergeCell ref="D11:E11"/>
    <mergeCell ref="F11:G11"/>
    <mergeCell ref="H11:I11"/>
    <mergeCell ref="J11:K11"/>
    <mergeCell ref="D10:E10"/>
    <mergeCell ref="F10:G10"/>
    <mergeCell ref="H10:I10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J5:K5"/>
    <mergeCell ref="D6:E6"/>
    <mergeCell ref="F6:G6"/>
    <mergeCell ref="H6:I6"/>
    <mergeCell ref="J9:K9"/>
    <mergeCell ref="D8:E8"/>
    <mergeCell ref="F8:G8"/>
    <mergeCell ref="H8:I8"/>
    <mergeCell ref="H7:I7"/>
    <mergeCell ref="J7:K7"/>
    <mergeCell ref="D7:E7"/>
    <mergeCell ref="F7:G7"/>
    <mergeCell ref="J8:K8"/>
    <mergeCell ref="D9:E9"/>
    <mergeCell ref="F9:G9"/>
    <mergeCell ref="H9:I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H18" sqref="H18:I18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5</v>
      </c>
      <c r="F3" s="9" t="s">
        <v>23</v>
      </c>
      <c r="G3" s="12" t="str">
        <f>คำนวนให้!B11</f>
        <v>การปรับปรุงระเบียบ ทอ.ว่าด้วยการศึกษาของสถาบัน
การศึกษาใน ยศ.ทอ.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3" t="s">
        <v>49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3" t="s">
        <v>50</v>
      </c>
      <c r="C8" s="6"/>
      <c r="D8" s="79"/>
      <c r="E8" s="80"/>
      <c r="F8" s="83">
        <v>3600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3" t="s">
        <v>51</v>
      </c>
      <c r="C9" s="6"/>
      <c r="D9" s="79"/>
      <c r="E9" s="80"/>
      <c r="F9" s="83">
        <v>1080</v>
      </c>
      <c r="G9" s="84"/>
      <c r="H9" s="79"/>
      <c r="I9" s="80"/>
      <c r="J9" s="83">
        <v>1080</v>
      </c>
      <c r="K9" s="84"/>
    </row>
    <row r="10" spans="1:14" ht="24.95" customHeight="1">
      <c r="A10" s="7">
        <v>4</v>
      </c>
      <c r="B10" s="3" t="s">
        <v>52</v>
      </c>
      <c r="C10" s="6"/>
      <c r="D10" s="79"/>
      <c r="E10" s="80"/>
      <c r="F10" s="83">
        <v>3600</v>
      </c>
      <c r="G10" s="84"/>
      <c r="H10" s="79"/>
      <c r="I10" s="80"/>
      <c r="J10" s="83">
        <v>3600</v>
      </c>
      <c r="K10" s="84"/>
    </row>
    <row r="11" spans="1:14" ht="24.95" customHeight="1">
      <c r="A11" s="7">
        <v>5</v>
      </c>
      <c r="B11" s="3" t="s">
        <v>53</v>
      </c>
      <c r="C11" s="6"/>
      <c r="D11" s="79"/>
      <c r="E11" s="80"/>
      <c r="F11" s="83">
        <v>1080</v>
      </c>
      <c r="G11" s="84"/>
      <c r="H11" s="79"/>
      <c r="I11" s="80"/>
      <c r="J11" s="83">
        <v>1080</v>
      </c>
      <c r="K11" s="84"/>
    </row>
    <row r="12" spans="1:14" ht="24.95" customHeight="1">
      <c r="A12" s="7">
        <v>6</v>
      </c>
      <c r="B12" s="3" t="s">
        <v>54</v>
      </c>
      <c r="C12" s="6"/>
      <c r="D12" s="79"/>
      <c r="E12" s="80"/>
      <c r="F12" s="83">
        <v>3600</v>
      </c>
      <c r="G12" s="84"/>
      <c r="H12" s="79"/>
      <c r="I12" s="80"/>
      <c r="J12" s="83">
        <v>3600</v>
      </c>
      <c r="K12" s="84"/>
    </row>
    <row r="13" spans="1:14" ht="24.95" customHeight="1">
      <c r="A13" s="7">
        <v>7</v>
      </c>
      <c r="B13" s="3" t="s">
        <v>55</v>
      </c>
      <c r="C13" s="6"/>
      <c r="D13" s="79"/>
      <c r="E13" s="80"/>
      <c r="F13" s="83">
        <v>1080</v>
      </c>
      <c r="G13" s="84"/>
      <c r="H13" s="79"/>
      <c r="I13" s="80"/>
      <c r="J13" s="83">
        <v>1080</v>
      </c>
      <c r="K13" s="84"/>
    </row>
    <row r="14" spans="1:14" ht="24.95" customHeight="1">
      <c r="A14" s="7">
        <v>8</v>
      </c>
      <c r="B14" s="3" t="s">
        <v>56</v>
      </c>
      <c r="C14" s="6"/>
      <c r="D14" s="79"/>
      <c r="E14" s="80"/>
      <c r="F14" s="83"/>
      <c r="G14" s="84"/>
      <c r="H14" s="79"/>
      <c r="I14" s="80"/>
      <c r="J14" s="83">
        <v>15</v>
      </c>
      <c r="K14" s="84"/>
    </row>
    <row r="15" spans="1:14" ht="24.95" customHeight="1">
      <c r="A15" s="7">
        <v>9</v>
      </c>
      <c r="B15" s="3" t="s">
        <v>57</v>
      </c>
      <c r="C15" s="6"/>
      <c r="D15" s="79"/>
      <c r="E15" s="80"/>
      <c r="F15" s="83">
        <v>15</v>
      </c>
      <c r="G15" s="84"/>
      <c r="H15" s="79"/>
      <c r="I15" s="80"/>
      <c r="J15" s="83">
        <v>15</v>
      </c>
      <c r="K15" s="84"/>
    </row>
    <row r="16" spans="1:14" ht="24.95" customHeight="1">
      <c r="A16" s="7">
        <v>10</v>
      </c>
      <c r="B16" s="3" t="s">
        <v>58</v>
      </c>
      <c r="C16" s="6"/>
      <c r="D16" s="79"/>
      <c r="E16" s="80"/>
      <c r="F16" s="83">
        <v>15</v>
      </c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14070</v>
      </c>
      <c r="G19" s="82"/>
      <c r="H19" s="81">
        <f>SUM(H7:H18)</f>
        <v>0</v>
      </c>
      <c r="I19" s="81"/>
      <c r="J19" s="82">
        <f>SUM(J7:J18)</f>
        <v>10485</v>
      </c>
      <c r="K19" s="82"/>
    </row>
    <row r="20" spans="1:11">
      <c r="B20" s="3" t="s">
        <v>15</v>
      </c>
    </row>
  </sheetData>
  <mergeCells count="70">
    <mergeCell ref="A3:D3"/>
    <mergeCell ref="D18:E18"/>
    <mergeCell ref="F18:G18"/>
    <mergeCell ref="H18:I18"/>
    <mergeCell ref="D14:E14"/>
    <mergeCell ref="F14:G14"/>
    <mergeCell ref="H14:I14"/>
    <mergeCell ref="D12:E12"/>
    <mergeCell ref="F12:G12"/>
    <mergeCell ref="H12:I12"/>
    <mergeCell ref="D10:E10"/>
    <mergeCell ref="F10:G10"/>
    <mergeCell ref="H10:I10"/>
    <mergeCell ref="D7:E7"/>
    <mergeCell ref="F7:G7"/>
    <mergeCell ref="H7:I7"/>
    <mergeCell ref="J18:K18"/>
    <mergeCell ref="D16:E16"/>
    <mergeCell ref="F16:G16"/>
    <mergeCell ref="H16:I16"/>
    <mergeCell ref="J16:K16"/>
    <mergeCell ref="D17:E17"/>
    <mergeCell ref="F17:G17"/>
    <mergeCell ref="H17:I17"/>
    <mergeCell ref="J17:K17"/>
    <mergeCell ref="A19:B19"/>
    <mergeCell ref="D19:E19"/>
    <mergeCell ref="F19:G19"/>
    <mergeCell ref="H19:I19"/>
    <mergeCell ref="J19:K19"/>
    <mergeCell ref="J14:K14"/>
    <mergeCell ref="D15:E15"/>
    <mergeCell ref="F15:G15"/>
    <mergeCell ref="H15:I15"/>
    <mergeCell ref="J15:K15"/>
    <mergeCell ref="J12:K12"/>
    <mergeCell ref="D13:E13"/>
    <mergeCell ref="F13:G13"/>
    <mergeCell ref="H13:I13"/>
    <mergeCell ref="J13:K13"/>
    <mergeCell ref="J7:K7"/>
    <mergeCell ref="J10:K10"/>
    <mergeCell ref="D11:E11"/>
    <mergeCell ref="F11:G11"/>
    <mergeCell ref="H11:I11"/>
    <mergeCell ref="J11:K11"/>
    <mergeCell ref="J8:K8"/>
    <mergeCell ref="D9:E9"/>
    <mergeCell ref="F9:G9"/>
    <mergeCell ref="H9:I9"/>
    <mergeCell ref="J9:K9"/>
    <mergeCell ref="D8:E8"/>
    <mergeCell ref="F8:G8"/>
    <mergeCell ref="H8:I8"/>
    <mergeCell ref="A1:N1"/>
    <mergeCell ref="A2:E2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J5:K5"/>
    <mergeCell ref="D6:E6"/>
    <mergeCell ref="F6:G6"/>
    <mergeCell ref="H6:I6"/>
    <mergeCell ref="F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workbookViewId="0">
      <selection activeCell="H11" sqref="H11:I11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16.140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>
        <f>คำนวนให้!H2</f>
        <v>0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6</v>
      </c>
      <c r="F3" s="9" t="s">
        <v>23</v>
      </c>
      <c r="G3" s="12" t="str">
        <f>คำนวนให้!B12</f>
        <v>การปรับปรุงเอกสารประกอบการบรรยายของ ยศ.ทอ.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3" t="s">
        <v>60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3" t="s">
        <v>61</v>
      </c>
      <c r="C8" s="6"/>
      <c r="D8" s="79"/>
      <c r="E8" s="80"/>
      <c r="F8" s="83">
        <v>360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3" t="s">
        <v>62</v>
      </c>
      <c r="C9" s="6"/>
      <c r="D9" s="79"/>
      <c r="E9" s="80"/>
      <c r="F9" s="83">
        <v>1080</v>
      </c>
      <c r="G9" s="84"/>
      <c r="H9" s="79"/>
      <c r="I9" s="80"/>
      <c r="J9" s="83">
        <v>1080</v>
      </c>
      <c r="K9" s="84"/>
    </row>
    <row r="10" spans="1:14" ht="24.95" customHeight="1">
      <c r="A10" s="7">
        <v>4</v>
      </c>
      <c r="B10" s="5"/>
      <c r="C10" s="6"/>
      <c r="D10" s="79"/>
      <c r="E10" s="80"/>
      <c r="F10" s="83"/>
      <c r="G10" s="84"/>
      <c r="H10" s="79"/>
      <c r="I10" s="80"/>
      <c r="J10" s="83"/>
      <c r="K10" s="84"/>
    </row>
    <row r="11" spans="1:14" ht="24.95" customHeight="1">
      <c r="A11" s="7">
        <v>5</v>
      </c>
      <c r="B11" s="5"/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/>
      <c r="C12" s="6"/>
      <c r="D12" s="79"/>
      <c r="E12" s="80"/>
      <c r="F12" s="83"/>
      <c r="G12" s="84"/>
      <c r="H12" s="79"/>
      <c r="I12" s="80"/>
      <c r="J12" s="83"/>
      <c r="K12" s="84"/>
    </row>
    <row r="13" spans="1:14" ht="24.95" customHeight="1">
      <c r="A13" s="7">
        <v>7</v>
      </c>
      <c r="B13" s="5"/>
      <c r="C13" s="6"/>
      <c r="D13" s="79"/>
      <c r="E13" s="80"/>
      <c r="F13" s="83"/>
      <c r="G13" s="84"/>
      <c r="H13" s="79"/>
      <c r="I13" s="80"/>
      <c r="J13" s="83"/>
      <c r="K13" s="84"/>
    </row>
    <row r="14" spans="1:14" ht="24.95" customHeight="1">
      <c r="A14" s="7">
        <v>8</v>
      </c>
      <c r="B14" s="5"/>
      <c r="C14" s="6"/>
      <c r="D14" s="79"/>
      <c r="E14" s="80"/>
      <c r="F14" s="83"/>
      <c r="G14" s="84"/>
      <c r="H14" s="79"/>
      <c r="I14" s="80"/>
      <c r="J14" s="83"/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1440</v>
      </c>
      <c r="G19" s="82"/>
      <c r="H19" s="81">
        <f>SUM(H7:H18)</f>
        <v>0</v>
      </c>
      <c r="I19" s="81"/>
      <c r="J19" s="82">
        <f>SUM(J7:J18)</f>
        <v>1095</v>
      </c>
      <c r="K19" s="82"/>
    </row>
    <row r="20" spans="1:11">
      <c r="B20" s="3" t="s">
        <v>15</v>
      </c>
    </row>
  </sheetData>
  <mergeCells count="70">
    <mergeCell ref="A3:D3"/>
    <mergeCell ref="D18:E18"/>
    <mergeCell ref="F18:G18"/>
    <mergeCell ref="H18:I18"/>
    <mergeCell ref="D14:E14"/>
    <mergeCell ref="F14:G14"/>
    <mergeCell ref="H14:I14"/>
    <mergeCell ref="D12:E12"/>
    <mergeCell ref="F12:G12"/>
    <mergeCell ref="H12:I12"/>
    <mergeCell ref="D10:E10"/>
    <mergeCell ref="F10:G10"/>
    <mergeCell ref="H10:I10"/>
    <mergeCell ref="D7:E7"/>
    <mergeCell ref="F7:G7"/>
    <mergeCell ref="H7:I7"/>
    <mergeCell ref="J18:K18"/>
    <mergeCell ref="D16:E16"/>
    <mergeCell ref="F16:G16"/>
    <mergeCell ref="H16:I16"/>
    <mergeCell ref="J16:K16"/>
    <mergeCell ref="D17:E17"/>
    <mergeCell ref="F17:G17"/>
    <mergeCell ref="H17:I17"/>
    <mergeCell ref="J17:K17"/>
    <mergeCell ref="A19:B19"/>
    <mergeCell ref="D19:E19"/>
    <mergeCell ref="F19:G19"/>
    <mergeCell ref="H19:I19"/>
    <mergeCell ref="J19:K19"/>
    <mergeCell ref="J14:K14"/>
    <mergeCell ref="D15:E15"/>
    <mergeCell ref="F15:G15"/>
    <mergeCell ref="H15:I15"/>
    <mergeCell ref="J15:K15"/>
    <mergeCell ref="J12:K12"/>
    <mergeCell ref="D13:E13"/>
    <mergeCell ref="F13:G13"/>
    <mergeCell ref="H13:I13"/>
    <mergeCell ref="J13:K13"/>
    <mergeCell ref="J7:K7"/>
    <mergeCell ref="J10:K10"/>
    <mergeCell ref="D11:E11"/>
    <mergeCell ref="F11:G11"/>
    <mergeCell ref="H11:I11"/>
    <mergeCell ref="J11:K11"/>
    <mergeCell ref="J8:K8"/>
    <mergeCell ref="D9:E9"/>
    <mergeCell ref="F9:G9"/>
    <mergeCell ref="H9:I9"/>
    <mergeCell ref="J9:K9"/>
    <mergeCell ref="D8:E8"/>
    <mergeCell ref="F8:G8"/>
    <mergeCell ref="H8:I8"/>
    <mergeCell ref="A1:N1"/>
    <mergeCell ref="A2:E2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J5:K5"/>
    <mergeCell ref="D6:E6"/>
    <mergeCell ref="F6:G6"/>
    <mergeCell ref="H6:I6"/>
    <mergeCell ref="F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workbookViewId="0">
      <selection activeCell="O8" sqref="O8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 t="s">
        <v>63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1</v>
      </c>
      <c r="F3" s="9" t="s">
        <v>23</v>
      </c>
      <c r="G3" s="12" t="s">
        <v>64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17" t="s">
        <v>65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17" t="s">
        <v>66</v>
      </c>
      <c r="C8" s="6"/>
      <c r="D8" s="79"/>
      <c r="E8" s="80"/>
      <c r="F8" s="83">
        <v>1440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17" t="s">
        <v>67</v>
      </c>
      <c r="C9" s="6"/>
      <c r="D9" s="79"/>
      <c r="E9" s="80"/>
      <c r="F9" s="83">
        <v>5040</v>
      </c>
      <c r="G9" s="84"/>
      <c r="H9" s="79"/>
      <c r="I9" s="80"/>
      <c r="J9" s="83"/>
      <c r="K9" s="84"/>
    </row>
    <row r="10" spans="1:14" ht="24.95" customHeight="1">
      <c r="A10" s="7">
        <v>4</v>
      </c>
      <c r="B10" s="17" t="s">
        <v>68</v>
      </c>
      <c r="C10" s="6"/>
      <c r="D10" s="79"/>
      <c r="E10" s="80"/>
      <c r="F10" s="83">
        <v>5040</v>
      </c>
      <c r="G10" s="84"/>
      <c r="H10" s="79"/>
      <c r="I10" s="80"/>
      <c r="J10" s="83"/>
      <c r="K10" s="84"/>
    </row>
    <row r="11" spans="1:14" ht="24.95" customHeight="1">
      <c r="A11" s="7">
        <v>5</v>
      </c>
      <c r="B11" s="17" t="s">
        <v>69</v>
      </c>
      <c r="C11" s="6"/>
      <c r="D11" s="79"/>
      <c r="E11" s="80"/>
      <c r="F11" s="83">
        <v>10080</v>
      </c>
      <c r="G11" s="84"/>
      <c r="H11" s="79"/>
      <c r="I11" s="80"/>
      <c r="J11" s="83">
        <v>5040</v>
      </c>
      <c r="K11" s="84"/>
    </row>
    <row r="12" spans="1:14" ht="24.95" customHeight="1">
      <c r="A12" s="7">
        <v>6</v>
      </c>
      <c r="B12" s="17" t="s">
        <v>70</v>
      </c>
      <c r="C12" s="6"/>
      <c r="D12" s="79"/>
      <c r="E12" s="80"/>
      <c r="F12" s="83">
        <v>720</v>
      </c>
      <c r="G12" s="84"/>
      <c r="H12" s="79"/>
      <c r="I12" s="80"/>
      <c r="J12" s="83">
        <v>360</v>
      </c>
      <c r="K12" s="84"/>
    </row>
    <row r="13" spans="1:14" ht="24.95" customHeight="1">
      <c r="A13" s="7">
        <v>7</v>
      </c>
      <c r="B13" s="17" t="s">
        <v>71</v>
      </c>
      <c r="C13" s="6"/>
      <c r="D13" s="79"/>
      <c r="E13" s="80"/>
      <c r="F13" s="83">
        <v>1440</v>
      </c>
      <c r="G13" s="84"/>
      <c r="H13" s="79"/>
      <c r="I13" s="80"/>
      <c r="J13" s="83">
        <v>720</v>
      </c>
      <c r="K13" s="84"/>
    </row>
    <row r="14" spans="1:14" ht="24.95" customHeight="1">
      <c r="A14" s="7">
        <v>8</v>
      </c>
      <c r="B14" s="17" t="s">
        <v>72</v>
      </c>
      <c r="C14" s="6"/>
      <c r="D14" s="79"/>
      <c r="E14" s="80"/>
      <c r="F14" s="83">
        <v>1160</v>
      </c>
      <c r="G14" s="84"/>
      <c r="H14" s="79"/>
      <c r="I14" s="80"/>
      <c r="J14" s="83">
        <v>1080</v>
      </c>
      <c r="K14" s="84"/>
    </row>
    <row r="15" spans="1:14" ht="24.95" customHeight="1">
      <c r="A15" s="7">
        <v>9</v>
      </c>
      <c r="B15" s="5"/>
      <c r="C15" s="6"/>
      <c r="D15" s="79"/>
      <c r="E15" s="80"/>
      <c r="F15" s="83"/>
      <c r="G15" s="84"/>
      <c r="H15" s="79"/>
      <c r="I15" s="80"/>
      <c r="J15" s="83"/>
      <c r="K15" s="84"/>
    </row>
    <row r="16" spans="1:14" ht="24.95" customHeight="1">
      <c r="A16" s="7">
        <v>10</v>
      </c>
      <c r="B16" s="5"/>
      <c r="C16" s="6"/>
      <c r="D16" s="79"/>
      <c r="E16" s="80"/>
      <c r="F16" s="83"/>
      <c r="G16" s="84"/>
      <c r="H16" s="79"/>
      <c r="I16" s="80"/>
      <c r="J16" s="83"/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24920</v>
      </c>
      <c r="G19" s="82"/>
      <c r="H19" s="81">
        <f>SUM(H7:H18)</f>
        <v>0</v>
      </c>
      <c r="I19" s="81"/>
      <c r="J19" s="82">
        <f>SUM(J7:J18)</f>
        <v>7215</v>
      </c>
      <c r="K19" s="82"/>
    </row>
    <row r="20" spans="1:11">
      <c r="B20" s="3" t="s">
        <v>15</v>
      </c>
    </row>
  </sheetData>
  <mergeCells count="70">
    <mergeCell ref="A3:D3"/>
    <mergeCell ref="D18:E18"/>
    <mergeCell ref="F18:G18"/>
    <mergeCell ref="H18:I18"/>
    <mergeCell ref="D14:E14"/>
    <mergeCell ref="F14:G14"/>
    <mergeCell ref="H14:I14"/>
    <mergeCell ref="D12:E12"/>
    <mergeCell ref="F12:G12"/>
    <mergeCell ref="H12:I12"/>
    <mergeCell ref="D10:E10"/>
    <mergeCell ref="F10:G10"/>
    <mergeCell ref="H10:I10"/>
    <mergeCell ref="D7:E7"/>
    <mergeCell ref="F7:G7"/>
    <mergeCell ref="H7:I7"/>
    <mergeCell ref="J18:K18"/>
    <mergeCell ref="D16:E16"/>
    <mergeCell ref="F16:G16"/>
    <mergeCell ref="H16:I16"/>
    <mergeCell ref="J16:K16"/>
    <mergeCell ref="D17:E17"/>
    <mergeCell ref="F17:G17"/>
    <mergeCell ref="H17:I17"/>
    <mergeCell ref="J17:K17"/>
    <mergeCell ref="A19:B19"/>
    <mergeCell ref="D19:E19"/>
    <mergeCell ref="F19:G19"/>
    <mergeCell ref="H19:I19"/>
    <mergeCell ref="J19:K19"/>
    <mergeCell ref="J14:K14"/>
    <mergeCell ref="D15:E15"/>
    <mergeCell ref="F15:G15"/>
    <mergeCell ref="H15:I15"/>
    <mergeCell ref="J15:K15"/>
    <mergeCell ref="J12:K12"/>
    <mergeCell ref="D13:E13"/>
    <mergeCell ref="F13:G13"/>
    <mergeCell ref="H13:I13"/>
    <mergeCell ref="J13:K13"/>
    <mergeCell ref="J7:K7"/>
    <mergeCell ref="J10:K10"/>
    <mergeCell ref="D11:E11"/>
    <mergeCell ref="F11:G11"/>
    <mergeCell ref="H11:I11"/>
    <mergeCell ref="J11:K11"/>
    <mergeCell ref="J8:K8"/>
    <mergeCell ref="D9:E9"/>
    <mergeCell ref="F9:G9"/>
    <mergeCell ref="H9:I9"/>
    <mergeCell ref="J9:K9"/>
    <mergeCell ref="D8:E8"/>
    <mergeCell ref="F8:G8"/>
    <mergeCell ref="H8:I8"/>
    <mergeCell ref="A1:N1"/>
    <mergeCell ref="A2:E2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J5:K5"/>
    <mergeCell ref="D6:E6"/>
    <mergeCell ref="F6:G6"/>
    <mergeCell ref="H6:I6"/>
    <mergeCell ref="F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workbookViewId="0">
      <selection activeCell="N5" sqref="N5"/>
    </sheetView>
  </sheetViews>
  <sheetFormatPr defaultColWidth="9" defaultRowHeight="19.5"/>
  <cols>
    <col min="1" max="1" width="5.28515625" style="8" customWidth="1"/>
    <col min="2" max="2" width="41.140625" style="3" customWidth="1"/>
    <col min="3" max="3" width="4.28515625" style="3" customWidth="1"/>
    <col min="4" max="4" width="7.7109375" style="3" customWidth="1"/>
    <col min="5" max="5" width="8.7109375" style="3" customWidth="1"/>
    <col min="6" max="6" width="7.7109375" style="3" customWidth="1"/>
    <col min="7" max="7" width="8.7109375" style="3" customWidth="1"/>
    <col min="8" max="8" width="7.7109375" style="3" customWidth="1"/>
    <col min="9" max="9" width="8.7109375" style="3" customWidth="1"/>
    <col min="10" max="10" width="7.7109375" style="3" customWidth="1"/>
    <col min="11" max="11" width="8.7109375" style="3" customWidth="1"/>
    <col min="12" max="16384" width="9" style="3"/>
  </cols>
  <sheetData>
    <row r="1" spans="1:14" s="1" customFormat="1" ht="2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4">
      <c r="A2" s="77" t="s">
        <v>3</v>
      </c>
      <c r="B2" s="77"/>
      <c r="C2" s="77"/>
      <c r="D2" s="77"/>
      <c r="E2" s="77"/>
      <c r="F2" s="78" t="str">
        <f>[1]คำนวนให้!H2</f>
        <v>ผมฐ.กวช.สบศ.บก.ยศ.ทอ.</v>
      </c>
      <c r="G2" s="78"/>
      <c r="H2" s="4"/>
      <c r="I2" s="4"/>
      <c r="J2" s="4"/>
      <c r="K2" s="4"/>
    </row>
    <row r="3" spans="1:14" s="1" customFormat="1" ht="24">
      <c r="A3" s="86" t="s">
        <v>22</v>
      </c>
      <c r="B3" s="86"/>
      <c r="C3" s="86"/>
      <c r="D3" s="86"/>
      <c r="E3" s="14">
        <v>2</v>
      </c>
      <c r="F3" s="9" t="s">
        <v>23</v>
      </c>
      <c r="G3" s="12" t="str">
        <f>[1]คำนวนให้!B7</f>
        <v>การตรวจและประเมินผลงานประดิษฐ์คิดค้นฯ</v>
      </c>
      <c r="H3" s="12"/>
      <c r="I3" s="12"/>
      <c r="J3" s="12"/>
      <c r="K3" s="10"/>
      <c r="L3" s="10"/>
      <c r="M3" s="10"/>
      <c r="N3" s="10"/>
    </row>
    <row r="4" spans="1:14" s="2" customFormat="1" ht="19.5" customHeight="1">
      <c r="A4" s="68" t="s">
        <v>19</v>
      </c>
      <c r="B4" s="71" t="s">
        <v>20</v>
      </c>
      <c r="C4" s="74" t="s">
        <v>6</v>
      </c>
      <c r="D4" s="75"/>
      <c r="E4" s="75"/>
      <c r="F4" s="75"/>
      <c r="G4" s="76"/>
      <c r="H4" s="74" t="s">
        <v>10</v>
      </c>
      <c r="I4" s="75"/>
      <c r="J4" s="75"/>
      <c r="K4" s="76"/>
    </row>
    <row r="5" spans="1:14" s="2" customFormat="1" ht="19.5" customHeight="1">
      <c r="A5" s="69"/>
      <c r="B5" s="72"/>
      <c r="C5" s="66" t="s">
        <v>4</v>
      </c>
      <c r="D5" s="62" t="s">
        <v>5</v>
      </c>
      <c r="E5" s="63"/>
      <c r="F5" s="64" t="s">
        <v>11</v>
      </c>
      <c r="G5" s="65"/>
      <c r="H5" s="62" t="s">
        <v>12</v>
      </c>
      <c r="I5" s="63"/>
      <c r="J5" s="64" t="s">
        <v>13</v>
      </c>
      <c r="K5" s="65"/>
    </row>
    <row r="6" spans="1:14" s="2" customFormat="1">
      <c r="A6" s="70"/>
      <c r="B6" s="73"/>
      <c r="C6" s="67"/>
      <c r="D6" s="62" t="s">
        <v>7</v>
      </c>
      <c r="E6" s="63"/>
      <c r="F6" s="64" t="s">
        <v>7</v>
      </c>
      <c r="G6" s="65"/>
      <c r="H6" s="62" t="s">
        <v>7</v>
      </c>
      <c r="I6" s="63"/>
      <c r="J6" s="64" t="s">
        <v>7</v>
      </c>
      <c r="K6" s="65"/>
    </row>
    <row r="7" spans="1:14" ht="24.95" customHeight="1">
      <c r="A7" s="7">
        <v>1</v>
      </c>
      <c r="B7" s="5" t="s">
        <v>65</v>
      </c>
      <c r="C7" s="6"/>
      <c r="D7" s="79"/>
      <c r="E7" s="80"/>
      <c r="F7" s="83"/>
      <c r="G7" s="84"/>
      <c r="H7" s="79"/>
      <c r="I7" s="80"/>
      <c r="J7" s="83">
        <v>15</v>
      </c>
      <c r="K7" s="84"/>
    </row>
    <row r="8" spans="1:14" ht="24.95" customHeight="1">
      <c r="A8" s="7">
        <v>2</v>
      </c>
      <c r="B8" s="5" t="s">
        <v>73</v>
      </c>
      <c r="C8" s="6"/>
      <c r="D8" s="79"/>
      <c r="E8" s="80"/>
      <c r="F8" s="83">
        <v>360</v>
      </c>
      <c r="G8" s="84"/>
      <c r="H8" s="79"/>
      <c r="I8" s="80"/>
      <c r="J8" s="83"/>
      <c r="K8" s="84"/>
    </row>
    <row r="9" spans="1:14" ht="24.95" customHeight="1">
      <c r="A9" s="7">
        <v>3</v>
      </c>
      <c r="B9" s="5" t="s">
        <v>74</v>
      </c>
      <c r="C9" s="6"/>
      <c r="D9" s="79"/>
      <c r="E9" s="80"/>
      <c r="F9" s="83"/>
      <c r="G9" s="84"/>
      <c r="H9" s="79"/>
      <c r="I9" s="80"/>
      <c r="J9" s="83">
        <v>360</v>
      </c>
      <c r="K9" s="84"/>
    </row>
    <row r="10" spans="1:14" ht="24.95" customHeight="1">
      <c r="A10" s="7">
        <v>4</v>
      </c>
      <c r="B10" s="5" t="s">
        <v>75</v>
      </c>
      <c r="C10" s="6"/>
      <c r="D10" s="79"/>
      <c r="E10" s="80"/>
      <c r="F10" s="83"/>
      <c r="G10" s="84"/>
      <c r="H10" s="79"/>
      <c r="I10" s="80"/>
      <c r="J10" s="83"/>
      <c r="K10" s="84"/>
    </row>
    <row r="11" spans="1:14" ht="24.95" customHeight="1">
      <c r="A11" s="7">
        <v>5</v>
      </c>
      <c r="B11" s="5" t="s">
        <v>76</v>
      </c>
      <c r="C11" s="6"/>
      <c r="D11" s="79"/>
      <c r="E11" s="80"/>
      <c r="F11" s="83"/>
      <c r="G11" s="84"/>
      <c r="H11" s="79"/>
      <c r="I11" s="80"/>
      <c r="J11" s="83"/>
      <c r="K11" s="84"/>
    </row>
    <row r="12" spans="1:14" ht="24.95" customHeight="1">
      <c r="A12" s="7">
        <v>6</v>
      </c>
      <c r="B12" s="5" t="s">
        <v>77</v>
      </c>
      <c r="C12" s="6"/>
      <c r="D12" s="79"/>
      <c r="E12" s="80"/>
      <c r="F12" s="83"/>
      <c r="G12" s="84"/>
      <c r="H12" s="79"/>
      <c r="I12" s="80"/>
      <c r="J12" s="83">
        <v>60</v>
      </c>
      <c r="K12" s="84"/>
    </row>
    <row r="13" spans="1:14" ht="24.95" customHeight="1">
      <c r="A13" s="7">
        <v>7</v>
      </c>
      <c r="B13" s="5" t="s">
        <v>78</v>
      </c>
      <c r="C13" s="6"/>
      <c r="D13" s="79"/>
      <c r="E13" s="80"/>
      <c r="F13" s="83"/>
      <c r="G13" s="84"/>
      <c r="H13" s="79"/>
      <c r="I13" s="80"/>
      <c r="J13" s="83">
        <v>15</v>
      </c>
      <c r="K13" s="84"/>
    </row>
    <row r="14" spans="1:14" ht="24.95" customHeight="1">
      <c r="A14" s="7">
        <v>8</v>
      </c>
      <c r="B14" s="5" t="s">
        <v>79</v>
      </c>
      <c r="C14" s="6"/>
      <c r="D14" s="79"/>
      <c r="E14" s="80"/>
      <c r="F14" s="83">
        <v>1440</v>
      </c>
      <c r="G14" s="84"/>
      <c r="H14" s="79"/>
      <c r="I14" s="80"/>
      <c r="J14" s="83">
        <v>720</v>
      </c>
      <c r="K14" s="84"/>
    </row>
    <row r="15" spans="1:14" ht="24.95" customHeight="1">
      <c r="A15" s="7">
        <v>9</v>
      </c>
      <c r="B15" s="5" t="s">
        <v>80</v>
      </c>
      <c r="C15" s="6"/>
      <c r="D15" s="79"/>
      <c r="E15" s="80"/>
      <c r="F15" s="83">
        <v>5040</v>
      </c>
      <c r="G15" s="84"/>
      <c r="H15" s="79"/>
      <c r="I15" s="80"/>
      <c r="J15" s="83">
        <v>2520</v>
      </c>
      <c r="K15" s="84"/>
    </row>
    <row r="16" spans="1:14" ht="24.95" customHeight="1">
      <c r="A16" s="7">
        <v>10</v>
      </c>
      <c r="B16" s="5" t="s">
        <v>81</v>
      </c>
      <c r="C16" s="6"/>
      <c r="D16" s="79"/>
      <c r="E16" s="80"/>
      <c r="F16" s="83">
        <v>10080</v>
      </c>
      <c r="G16" s="84"/>
      <c r="H16" s="79"/>
      <c r="I16" s="80"/>
      <c r="J16" s="83">
        <v>5040</v>
      </c>
      <c r="K16" s="84"/>
    </row>
    <row r="17" spans="1:11" ht="24.95" customHeight="1">
      <c r="A17" s="7">
        <v>11</v>
      </c>
      <c r="B17" s="5"/>
      <c r="C17" s="6"/>
      <c r="D17" s="79"/>
      <c r="E17" s="80"/>
      <c r="F17" s="83"/>
      <c r="G17" s="84"/>
      <c r="H17" s="79"/>
      <c r="I17" s="80"/>
      <c r="J17" s="83"/>
      <c r="K17" s="84"/>
    </row>
    <row r="18" spans="1:11" ht="24.95" customHeight="1">
      <c r="A18" s="7">
        <v>12</v>
      </c>
      <c r="B18" s="5"/>
      <c r="C18" s="6"/>
      <c r="D18" s="79"/>
      <c r="E18" s="80"/>
      <c r="F18" s="83"/>
      <c r="G18" s="84"/>
      <c r="H18" s="79"/>
      <c r="I18" s="80"/>
      <c r="J18" s="83"/>
      <c r="K18" s="84"/>
    </row>
    <row r="19" spans="1:11">
      <c r="A19" s="85" t="s">
        <v>21</v>
      </c>
      <c r="B19" s="85"/>
      <c r="C19" s="11"/>
      <c r="D19" s="81">
        <f>SUM(D7:D18)</f>
        <v>0</v>
      </c>
      <c r="E19" s="81"/>
      <c r="F19" s="82">
        <f>SUM(F7:F18)</f>
        <v>16920</v>
      </c>
      <c r="G19" s="82"/>
      <c r="H19" s="81">
        <f>SUM(H7:H18)</f>
        <v>0</v>
      </c>
      <c r="I19" s="81"/>
      <c r="J19" s="82">
        <f>SUM(J7:J18)</f>
        <v>8730</v>
      </c>
      <c r="K19" s="82"/>
    </row>
    <row r="20" spans="1:11">
      <c r="B20" s="3" t="s">
        <v>15</v>
      </c>
    </row>
  </sheetData>
  <mergeCells count="70">
    <mergeCell ref="F2:G2"/>
    <mergeCell ref="A19:B19"/>
    <mergeCell ref="D19:E19"/>
    <mergeCell ref="F19:G19"/>
    <mergeCell ref="H19:I19"/>
    <mergeCell ref="D15:E15"/>
    <mergeCell ref="F15:G15"/>
    <mergeCell ref="H15:I15"/>
    <mergeCell ref="D13:E13"/>
    <mergeCell ref="F13:G13"/>
    <mergeCell ref="H13:I13"/>
    <mergeCell ref="D11:E11"/>
    <mergeCell ref="F11:G11"/>
    <mergeCell ref="H11:I11"/>
    <mergeCell ref="D9:E9"/>
    <mergeCell ref="F9:G9"/>
    <mergeCell ref="J19:K19"/>
    <mergeCell ref="D17:E17"/>
    <mergeCell ref="F17:G17"/>
    <mergeCell ref="H17:I17"/>
    <mergeCell ref="J17:K17"/>
    <mergeCell ref="D18:E18"/>
    <mergeCell ref="F18:G18"/>
    <mergeCell ref="H18:I18"/>
    <mergeCell ref="J18:K18"/>
    <mergeCell ref="J15:K15"/>
    <mergeCell ref="D16:E16"/>
    <mergeCell ref="F16:G16"/>
    <mergeCell ref="H16:I16"/>
    <mergeCell ref="J16:K16"/>
    <mergeCell ref="J13:K13"/>
    <mergeCell ref="D14:E14"/>
    <mergeCell ref="F14:G14"/>
    <mergeCell ref="H14:I14"/>
    <mergeCell ref="J14:K14"/>
    <mergeCell ref="J11:K11"/>
    <mergeCell ref="D12:E12"/>
    <mergeCell ref="F12:G12"/>
    <mergeCell ref="H12:I12"/>
    <mergeCell ref="J12:K12"/>
    <mergeCell ref="H9:I9"/>
    <mergeCell ref="J9:K9"/>
    <mergeCell ref="D10:E10"/>
    <mergeCell ref="F10:G10"/>
    <mergeCell ref="H10:I10"/>
    <mergeCell ref="J10:K10"/>
    <mergeCell ref="D8:E8"/>
    <mergeCell ref="F8:G8"/>
    <mergeCell ref="H8:I8"/>
    <mergeCell ref="J8:K8"/>
    <mergeCell ref="D7:E7"/>
    <mergeCell ref="F7:G7"/>
    <mergeCell ref="H7:I7"/>
    <mergeCell ref="J7:K7"/>
    <mergeCell ref="A1:N1"/>
    <mergeCell ref="A2:E2"/>
    <mergeCell ref="A3:D3"/>
    <mergeCell ref="A4:A6"/>
    <mergeCell ref="B4:B6"/>
    <mergeCell ref="C4:G4"/>
    <mergeCell ref="H4:K4"/>
    <mergeCell ref="C5:C6"/>
    <mergeCell ref="D5:E5"/>
    <mergeCell ref="F5:G5"/>
    <mergeCell ref="J6:K6"/>
    <mergeCell ref="H5:I5"/>
    <mergeCell ref="J5:K5"/>
    <mergeCell ref="D6:E6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</vt:i4>
      </vt:variant>
    </vt:vector>
  </HeadingPairs>
  <TitlesOfParts>
    <vt:vector size="32" baseType="lpstr">
      <vt:lpstr>คำนวนให้</vt:lpstr>
      <vt:lpstr>Task1</vt:lpstr>
      <vt:lpstr>Task2</vt:lpstr>
      <vt:lpstr>Task3</vt:lpstr>
      <vt:lpstr>Task4</vt:lpstr>
      <vt:lpstr>Task5</vt:lpstr>
      <vt:lpstr>Task6</vt:lpstr>
      <vt:lpstr>Task7</vt:lpstr>
      <vt:lpstr>Task8</vt:lpstr>
      <vt:lpstr>Task9</vt:lpstr>
      <vt:lpstr>Task10</vt:lpstr>
      <vt:lpstr>Task11</vt:lpstr>
      <vt:lpstr>Task12</vt:lpstr>
      <vt:lpstr>Task13</vt:lpstr>
      <vt:lpstr>Task14</vt:lpstr>
      <vt:lpstr>Task15</vt:lpstr>
      <vt:lpstr>Task16</vt:lpstr>
      <vt:lpstr>Task17</vt:lpstr>
      <vt:lpstr>Task18</vt:lpstr>
      <vt:lpstr>Task19</vt:lpstr>
      <vt:lpstr>Task20</vt:lpstr>
      <vt:lpstr>Task21</vt:lpstr>
      <vt:lpstr>Task22</vt:lpstr>
      <vt:lpstr>Task23</vt:lpstr>
      <vt:lpstr>Task24</vt:lpstr>
      <vt:lpstr>Task25</vt:lpstr>
      <vt:lpstr>Task26</vt:lpstr>
      <vt:lpstr>Task27</vt:lpstr>
      <vt:lpstr>Task28</vt:lpstr>
      <vt:lpstr>Task29</vt:lpstr>
      <vt:lpstr>Task30</vt:lpstr>
      <vt:lpstr>คำนวนให้!Print_Area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Paratchaya</cp:lastModifiedBy>
  <cp:lastPrinted>2020-12-18T02:09:09Z</cp:lastPrinted>
  <dcterms:created xsi:type="dcterms:W3CDTF">2020-11-24T08:43:51Z</dcterms:created>
  <dcterms:modified xsi:type="dcterms:W3CDTF">2020-12-18T02:09:40Z</dcterms:modified>
</cp:coreProperties>
</file>